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/>
  <mc:AlternateContent xmlns:mc="http://schemas.openxmlformats.org/markup-compatibility/2006">
    <mc:Choice Requires="x15">
      <x15ac:absPath xmlns:x15ac="http://schemas.microsoft.com/office/spreadsheetml/2010/11/ac" url="C:\Users\manue\Google Drive\Anuario\Industria\"/>
    </mc:Choice>
  </mc:AlternateContent>
  <xr:revisionPtr revIDLastSave="0" documentId="13_ncr:1_{8EE612DA-C63E-45B4-AC67-02F292EFED30}" xr6:coauthVersionLast="36" xr6:coauthVersionMax="47" xr10:uidLastSave="{00000000-0000-0000-0000-000000000000}"/>
  <bookViews>
    <workbookView xWindow="0" yWindow="0" windowWidth="19200" windowHeight="11085" tabRatio="558" activeTab="8" xr2:uid="{00000000-000D-0000-FFFF-FFFF00000000}"/>
  </bookViews>
  <sheets>
    <sheet name="C1 C" sheetId="18" r:id="rId1"/>
    <sheet name="C2 C" sheetId="19" r:id="rId2"/>
    <sheet name="C3 C" sheetId="20" r:id="rId3"/>
    <sheet name="C4 C" sheetId="44" r:id="rId4"/>
    <sheet name="C5 C" sheetId="45" r:id="rId5"/>
    <sheet name="C6 C" sheetId="21" r:id="rId6"/>
    <sheet name="C7 C" sheetId="22" r:id="rId7"/>
    <sheet name="C8 C" sheetId="24" r:id="rId8"/>
    <sheet name="C9C" sheetId="47" r:id="rId9"/>
  </sheets>
  <calcPr calcId="191029"/>
</workbook>
</file>

<file path=xl/calcChain.xml><?xml version="1.0" encoding="utf-8"?>
<calcChain xmlns="http://schemas.openxmlformats.org/spreadsheetml/2006/main">
  <c r="C7" i="47" l="1"/>
  <c r="B7" i="47"/>
  <c r="D30" i="24" l="1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19" i="21"/>
  <c r="I18" i="21"/>
  <c r="I17" i="21"/>
  <c r="I16" i="21"/>
  <c r="I15" i="21"/>
  <c r="I14" i="21"/>
  <c r="I12" i="21"/>
  <c r="I11" i="21"/>
  <c r="I10" i="21"/>
  <c r="I9" i="21"/>
  <c r="I8" i="21"/>
  <c r="I6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19" i="21"/>
  <c r="E18" i="21"/>
  <c r="E17" i="21"/>
  <c r="E16" i="21"/>
  <c r="E15" i="21"/>
  <c r="E14" i="21"/>
  <c r="E12" i="21"/>
  <c r="E11" i="21"/>
  <c r="E10" i="21"/>
  <c r="E9" i="21"/>
  <c r="E8" i="21"/>
  <c r="E6" i="21"/>
  <c r="F36" i="20"/>
  <c r="E36" i="20"/>
  <c r="F34" i="20"/>
  <c r="E34" i="20"/>
  <c r="F33" i="20"/>
  <c r="E33" i="20"/>
  <c r="F32" i="20"/>
  <c r="E32" i="20"/>
  <c r="F31" i="20"/>
  <c r="E31" i="20"/>
  <c r="F30" i="20"/>
  <c r="E30" i="20"/>
  <c r="F29" i="20"/>
  <c r="E29" i="20"/>
  <c r="F28" i="20"/>
  <c r="E28" i="20"/>
  <c r="F26" i="20"/>
  <c r="E26" i="20"/>
  <c r="F25" i="20"/>
  <c r="E25" i="20"/>
  <c r="F24" i="20"/>
  <c r="E24" i="20"/>
  <c r="F23" i="20"/>
  <c r="E23" i="20"/>
  <c r="F21" i="20"/>
  <c r="E21" i="20"/>
  <c r="F18" i="20"/>
  <c r="E18" i="20"/>
  <c r="F17" i="20"/>
  <c r="E17" i="20"/>
  <c r="F15" i="20"/>
  <c r="E15" i="20"/>
  <c r="F14" i="20"/>
  <c r="E14" i="20"/>
  <c r="F13" i="20"/>
  <c r="E13" i="20"/>
  <c r="F12" i="20"/>
  <c r="E12" i="20"/>
  <c r="F11" i="20"/>
  <c r="E11" i="20"/>
  <c r="F9" i="20"/>
  <c r="E9" i="20"/>
  <c r="F8" i="20"/>
  <c r="E8" i="20"/>
  <c r="F6" i="20"/>
  <c r="E6" i="20"/>
  <c r="G23" i="19"/>
  <c r="H23" i="19" s="1"/>
  <c r="G22" i="19"/>
  <c r="H22" i="19" s="1"/>
  <c r="G21" i="19"/>
  <c r="G20" i="19"/>
  <c r="H20" i="19" s="1"/>
  <c r="G19" i="19"/>
  <c r="H19" i="19" s="1"/>
  <c r="G18" i="19"/>
  <c r="G17" i="19"/>
  <c r="H17" i="19" s="1"/>
  <c r="G16" i="19"/>
  <c r="H16" i="19" s="1"/>
  <c r="G15" i="19"/>
  <c r="G14" i="19"/>
  <c r="H14" i="19" s="1"/>
  <c r="G13" i="19"/>
  <c r="H13" i="19" s="1"/>
  <c r="G12" i="19"/>
  <c r="G11" i="19"/>
  <c r="H11" i="19" s="1"/>
  <c r="G10" i="19"/>
  <c r="H10" i="19" s="1"/>
  <c r="G9" i="19"/>
  <c r="H8" i="19"/>
  <c r="H7" i="19"/>
  <c r="G7" i="19"/>
  <c r="G8" i="19"/>
  <c r="G6" i="19"/>
  <c r="F8" i="18" l="1"/>
  <c r="F9" i="18"/>
  <c r="F7" i="18"/>
  <c r="E9" i="18"/>
  <c r="E8" i="18"/>
  <c r="E7" i="18"/>
</calcChain>
</file>

<file path=xl/sharedStrings.xml><?xml version="1.0" encoding="utf-8"?>
<sst xmlns="http://schemas.openxmlformats.org/spreadsheetml/2006/main" count="279" uniqueCount="184">
  <si>
    <t>III trim.</t>
  </si>
  <si>
    <t>IV trim.</t>
  </si>
  <si>
    <t>I trim.</t>
  </si>
  <si>
    <t>II trim.</t>
  </si>
  <si>
    <t>Cadro núm. 2</t>
  </si>
  <si>
    <t>Cadro núm. 3</t>
  </si>
  <si>
    <t>Galicia</t>
  </si>
  <si>
    <t>Cadro núm. 4</t>
  </si>
  <si>
    <t>TVI (%)</t>
  </si>
  <si>
    <t>Cadro núm. 5</t>
  </si>
  <si>
    <t>Cadro núm. 7</t>
  </si>
  <si>
    <t>Cadro núm. 8</t>
  </si>
  <si>
    <t>Fonte: INE.</t>
  </si>
  <si>
    <t>Xeral</t>
  </si>
  <si>
    <t>Total</t>
  </si>
  <si>
    <t>Índices de volume</t>
  </si>
  <si>
    <t>Prezos correntes (miles de euros)</t>
  </si>
  <si>
    <t>PIBpm</t>
  </si>
  <si>
    <t>VEB 
industria manufactureira</t>
  </si>
  <si>
    <t>VEB
industria</t>
  </si>
  <si>
    <t>Macromagnitudes básicas do sector industrial en Galicia</t>
  </si>
  <si>
    <t>Cadro núm.  1</t>
  </si>
  <si>
    <t>* Taxa de variación anual (sobre a media).</t>
  </si>
  <si>
    <t>Enerxía</t>
  </si>
  <si>
    <t>Bens intermedios</t>
  </si>
  <si>
    <t>Bens equipo</t>
  </si>
  <si>
    <t>Consumo non duradeiro</t>
  </si>
  <si>
    <t>Consumo duradeiro</t>
  </si>
  <si>
    <t>TVA (%)*</t>
  </si>
  <si>
    <t>Media</t>
  </si>
  <si>
    <t>(Ano 2015=100)</t>
  </si>
  <si>
    <t>Fonte: IGE.</t>
  </si>
  <si>
    <t>33 Reparación e instalación de maquinaria e equipamento</t>
  </si>
  <si>
    <t>32 Outras industrias manufactureiras</t>
  </si>
  <si>
    <t>31 Fabricación de mobles</t>
  </si>
  <si>
    <t>30 Fabricación doutro material de transporte</t>
  </si>
  <si>
    <t>28 Fabricación de maquinaria e equipamento n.c.n.</t>
  </si>
  <si>
    <t>27 Fabricación de material e equipamento eléctrico</t>
  </si>
  <si>
    <t>23 Fabricación doutros produtos minerais non metálicos</t>
  </si>
  <si>
    <t>22 Fabricación de produtos de caucho e plásticos</t>
  </si>
  <si>
    <t>21 Fabricación de produtos farmacéuticos</t>
  </si>
  <si>
    <t>20 Industria química</t>
  </si>
  <si>
    <t>19 Coquerías e refino de petróleo</t>
  </si>
  <si>
    <t>18 Artes gráficas e reprodución de soportes gravados</t>
  </si>
  <si>
    <t>17 Industria do papel</t>
  </si>
  <si>
    <t>15 Industria do coiro e do calzado</t>
  </si>
  <si>
    <t>14 Confección de roupa de vestir</t>
  </si>
  <si>
    <t>13 Industria téxtil</t>
  </si>
  <si>
    <t>11 Fabricación de bebidas</t>
  </si>
  <si>
    <t>10 Industria da alimentación</t>
  </si>
  <si>
    <t>C Industria manufactureira</t>
  </si>
  <si>
    <t>08 Outras industrias extractivas</t>
  </si>
  <si>
    <t>B Industrias extractivas</t>
  </si>
  <si>
    <t>Índice xeral</t>
  </si>
  <si>
    <t>Índice de produción industrial en Galicia. Por seccións e divisións da CNAE-2009</t>
  </si>
  <si>
    <t>Fonte: Directorio Central de Empresas, INE.</t>
  </si>
  <si>
    <t>12 Industria do tabaco</t>
  </si>
  <si>
    <t>09 Actividades de apoio ás industrias extractivas</t>
  </si>
  <si>
    <t>07 Extracción de minerais metálicos</t>
  </si>
  <si>
    <t>06 Extracción de cru e gas natural</t>
  </si>
  <si>
    <t>05 Extracción de antracita, hulla e lignito</t>
  </si>
  <si>
    <t>Número de empresas industriais localizadas en Galicia</t>
  </si>
  <si>
    <t xml:space="preserve">  32 Outras industrias manufactureiras</t>
  </si>
  <si>
    <t xml:space="preserve">  31 Fabricación de mobles</t>
  </si>
  <si>
    <t xml:space="preserve">  30 Fabricación doutro material de transporte</t>
  </si>
  <si>
    <t xml:space="preserve">  21 Fabricación de produtos farmacéuticos</t>
  </si>
  <si>
    <t xml:space="preserve">  20 Industria química</t>
  </si>
  <si>
    <t xml:space="preserve">  19 Coquerías e refino de petróleo</t>
  </si>
  <si>
    <t xml:space="preserve">  17 Industria do papel</t>
  </si>
  <si>
    <t xml:space="preserve">  15 Industria do coiro e do calzado</t>
  </si>
  <si>
    <t xml:space="preserve">  14 Confección de roupa de vestir</t>
  </si>
  <si>
    <t xml:space="preserve">  13 Industria téxtil</t>
  </si>
  <si>
    <t xml:space="preserve">  12 Industria do tabaco</t>
  </si>
  <si>
    <t xml:space="preserve">  11 Fabricación de bebidas</t>
  </si>
  <si>
    <t xml:space="preserve">  10 Industria da alimentación</t>
  </si>
  <si>
    <t>Maquinaria e equipo</t>
  </si>
  <si>
    <t>Produtos metálicos</t>
  </si>
  <si>
    <t>Madeira e cortiza</t>
  </si>
  <si>
    <t>Coiro e calzado</t>
  </si>
  <si>
    <t>Coeficiente de
especialización</t>
  </si>
  <si>
    <t>% Galicia/
España</t>
  </si>
  <si>
    <t>%</t>
  </si>
  <si>
    <t>CNAE-2009</t>
  </si>
  <si>
    <t>Fonte: DataComex. Ministerio de Industria, Comercio e Turismo.</t>
  </si>
  <si>
    <t>16 Industria da madeira e da cortiza, agás mobles; cestería e espartería</t>
  </si>
  <si>
    <t>26 Fabricación de produtos informáticos, electrónicos e ópticos</t>
  </si>
  <si>
    <t>25 Fabricación de produtos metálicos, agás maquinaria e equipamento</t>
  </si>
  <si>
    <t>29 Fabricación de vehículos de motor, remolques e semirremolques</t>
  </si>
  <si>
    <t>24 Metalurxia; fabricación de produtos de ferro, aceiro e ferroaliaxes</t>
  </si>
  <si>
    <t>35 Fornecemento de enerxía eléctrica, gas, vapor e aire acondicionado</t>
  </si>
  <si>
    <t xml:space="preserve">  16 Industria da madeira e da cortiza, agás mobles; cestería e espartería</t>
  </si>
  <si>
    <t xml:space="preserve">  18 Artes gráficas e reprodución de soportes gravados</t>
  </si>
  <si>
    <t xml:space="preserve">  22 Fabricación de produtos de caucho e plásticos</t>
  </si>
  <si>
    <t xml:space="preserve">  23 Fabricación doutros produtos minerais non metálicos</t>
  </si>
  <si>
    <t xml:space="preserve">  24 Metalurxia; fabricación de produtos de ferro, aceiro e ferroaliaxes</t>
  </si>
  <si>
    <t xml:space="preserve">  25 Fabricación de produtos metálicos, agás maquinaria e equipamento</t>
  </si>
  <si>
    <t xml:space="preserve">  26 Fabricación de produtos informáticos, electrónicos e ópticos</t>
  </si>
  <si>
    <t xml:space="preserve">  27 Fabricación de material e equipamento eléctrico</t>
  </si>
  <si>
    <t xml:space="preserve">  28 Fabricación de maquinaria e equipamento n.c.n.</t>
  </si>
  <si>
    <t xml:space="preserve">  29 Fabricación de vehículos de motor, remolques e semirremolques</t>
  </si>
  <si>
    <t>D Fornecemento de enerxía eléctrica, gas, vapor e aire acondicionado</t>
  </si>
  <si>
    <t>Manufacturas de caucho e plástico</t>
  </si>
  <si>
    <t>Produtos minerais non metálicos</t>
  </si>
  <si>
    <t>Produción, primeira transformación e fundición de metais</t>
  </si>
  <si>
    <t>Reparación e instalación de maquinaria e equipo</t>
  </si>
  <si>
    <t>Produción de enerxía eléctrica, gas e vapor</t>
  </si>
  <si>
    <r>
      <t xml:space="preserve">Fonte: Elaboración propia a partir da </t>
    </r>
    <r>
      <rPr>
        <i/>
        <sz val="13"/>
        <color indexed="8"/>
        <rFont val="Museo Sans 500"/>
        <family val="3"/>
      </rPr>
      <t>Encuesta industrial de productos</t>
    </r>
    <r>
      <rPr>
        <sz val="13"/>
        <color indexed="8"/>
        <rFont val="Museo Sans 500"/>
        <family val="3"/>
      </rPr>
      <t>, INE.</t>
    </r>
  </si>
  <si>
    <t>TVI (%) 2020/2019</t>
  </si>
  <si>
    <t>Fonte: IGE. Contabilidade Trimestral de Galicia (Avance).</t>
  </si>
  <si>
    <t>Microempresas</t>
  </si>
  <si>
    <t xml:space="preserve">TVI (%) I trimestre 2022/2021 </t>
  </si>
  <si>
    <t xml:space="preserve">TVI (%) II trimestre 2022/2021 </t>
  </si>
  <si>
    <t>TVI (%) III trimestre 2022/2021</t>
  </si>
  <si>
    <t>TVI (%) IV trimestre 2022/2021</t>
  </si>
  <si>
    <t>TVI (%) 2022/2021</t>
  </si>
  <si>
    <t>TVI (%) 2021/2020</t>
  </si>
  <si>
    <t>% industria
manufactureira sobre PIB</t>
  </si>
  <si>
    <t>% 
industria sobre PIB</t>
  </si>
  <si>
    <t xml:space="preserve">Índice de produción industrial en Galicia </t>
  </si>
  <si>
    <t>TVA (%)
2022/2021</t>
  </si>
  <si>
    <r>
      <rPr>
        <b/>
        <sz val="13"/>
        <color indexed="8"/>
        <rFont val="Museo Sans 500"/>
        <family val="3"/>
      </rPr>
      <t xml:space="preserve">Composición da oferta industrial galega: valor de venda dos produtos industriais. </t>
    </r>
    <r>
      <rPr>
        <sz val="13"/>
        <color indexed="8"/>
        <rFont val="Museo Sans 500"/>
        <family val="3"/>
      </rPr>
      <t>Ano 2021</t>
    </r>
  </si>
  <si>
    <t>Tabaco</t>
  </si>
  <si>
    <t>Alimentación</t>
  </si>
  <si>
    <t>Bebidas</t>
  </si>
  <si>
    <t>Confección de pezas de vestir</t>
  </si>
  <si>
    <t>Papel</t>
  </si>
  <si>
    <t>Artes gráficas e reproducción de soportes gravados</t>
  </si>
  <si>
    <t>Cocarías e refino de petróleo</t>
  </si>
  <si>
    <t>Industria química</t>
  </si>
  <si>
    <t>Produtos farmacéuticos</t>
  </si>
  <si>
    <t>Produtos informáticos, electrónicos e ópticos</t>
  </si>
  <si>
    <t>Material e equipo eléctrico</t>
  </si>
  <si>
    <t>Vehiculos de motor, remolques e semirremolques</t>
  </si>
  <si>
    <t>Outro material de transporte</t>
  </si>
  <si>
    <t xml:space="preserve">Mobles </t>
  </si>
  <si>
    <t>Outras industrias manufactureiras</t>
  </si>
  <si>
    <t>España</t>
  </si>
  <si>
    <t>..</t>
  </si>
  <si>
    <t>Cadro núm. 6</t>
  </si>
  <si>
    <t>Industria, construción e servizos</t>
  </si>
  <si>
    <t>Industria</t>
  </si>
  <si>
    <t>TVA (%)
2022/2008</t>
  </si>
  <si>
    <t>16 Industria da madeira e da cortiza, agás mobles; cestería  e espartería</t>
  </si>
  <si>
    <t>29 Fabricación de vehículos de motor, remolques  e  semirremolques</t>
  </si>
  <si>
    <t>,</t>
  </si>
  <si>
    <t>Cadro núm. 9</t>
  </si>
  <si>
    <t>Feder</t>
  </si>
  <si>
    <t>FSE+</t>
  </si>
  <si>
    <t>Fonte: Xunta de Galicia</t>
  </si>
  <si>
    <t>Decembro 2020</t>
  </si>
  <si>
    <t>Decembro
2021</t>
  </si>
  <si>
    <t>Dcembro
2022</t>
  </si>
  <si>
    <t>Decembro
2020</t>
  </si>
  <si>
    <t>Decembro
2022</t>
  </si>
  <si>
    <t>16 Industria da madeira e da cortiza, agás mobles;
      cestería e espartería</t>
  </si>
  <si>
    <t>23 Fabricación doutros
      produtos minerais non metálicos</t>
  </si>
  <si>
    <t>24 Metalurxia; fabricación de produtos
      de ferro, aceiro e ferroaliaxes</t>
  </si>
  <si>
    <t>25 Fabricación de produtos metálicos,
      agás maquinaria e equipamento</t>
  </si>
  <si>
    <t>26 Fabricación de produtos informáticos,
      electrónicos e ópticos</t>
  </si>
  <si>
    <t>29 Fabricación de vehículos de motor,
      remolques e semirremolques</t>
  </si>
  <si>
    <t>33 Reparación e instalación
      de maquinaria e equipamento</t>
  </si>
  <si>
    <t>-</t>
  </si>
  <si>
    <t>D Fornecemento de enerxía eléctrica,
    gas, vapor e aire acondicionado</t>
  </si>
  <si>
    <t>TVI (%)
2021/2020</t>
  </si>
  <si>
    <t>TVI (%)
2022/2021</t>
  </si>
  <si>
    <t xml:space="preserve">   Galicia</t>
  </si>
  <si>
    <t xml:space="preserve">   España</t>
  </si>
  <si>
    <t xml:space="preserve">   </t>
  </si>
  <si>
    <t>% 2022 
sobre o total</t>
  </si>
  <si>
    <t>EXPORTACIÓN</t>
  </si>
  <si>
    <t>IMPORTACIÓN</t>
  </si>
  <si>
    <t>Miles
de euros</t>
  </si>
  <si>
    <t>Fondo de
transición xusta</t>
  </si>
  <si>
    <t>Índice de prezos industriais en Galicia. Por seccións e divisións da CNAE-2009. Taxas de variación interanual</t>
  </si>
  <si>
    <t>Custos laborais e salarios por hora</t>
  </si>
  <si>
    <t>Custo laboral</t>
  </si>
  <si>
    <t>Custo salarial</t>
  </si>
  <si>
    <t>Fonte: Enquisa anual de custo laboral. INE.</t>
  </si>
  <si>
    <r>
      <t>Evolución do comercio co estranxeiro por agrupacións industriais</t>
    </r>
    <r>
      <rPr>
        <sz val="13"/>
        <color indexed="8"/>
        <rFont val="Museo Sans 500"/>
        <family val="3"/>
      </rPr>
      <t xml:space="preserve"> (en miles de euros deflactados polos índices de valor unitario)</t>
    </r>
  </si>
  <si>
    <t>Téxtil</t>
  </si>
  <si>
    <t>Xestión doutros organismos</t>
  </si>
  <si>
    <t>Xestión da comunidade autónoma</t>
  </si>
  <si>
    <t xml:space="preserve">Asignación a Galicia dos fondos europeos da política de cohesión para o </t>
  </si>
  <si>
    <r>
      <rPr>
        <b/>
        <sz val="13"/>
        <rFont val="Museo Sans 500"/>
        <family val="3"/>
      </rPr>
      <t xml:space="preserve">período 2021-2027 </t>
    </r>
    <r>
      <rPr>
        <sz val="13"/>
        <rFont val="Museo Sans 500"/>
        <family val="3"/>
      </rPr>
      <t>(millóns de euros a prezos de 2018)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</si>
</sst>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#,##0\ "/>
    <numFmt numFmtId="166" formatCode="0.0"/>
    <numFmt numFmtId="167" formatCode="0.0\ \ \ "/>
    <numFmt numFmtId="168" formatCode="0.0\ "/>
    <numFmt numFmtId="169" formatCode="#,##0.0\ \ \ \ "/>
    <numFmt numFmtId="170" formatCode="#,##0.0\ "/>
  </numFmts>
  <fonts count="11" x14ac:knownFonts="1">
    <font>
      <sz val="13"/>
      <name val="Museo Sans 500"/>
      <family val="3"/>
      <charset val="1"/>
    </font>
    <font>
      <b/>
      <sz val="13"/>
      <color indexed="9"/>
      <name val="Museo Sans 500"/>
      <family val="3"/>
      <charset val="1"/>
    </font>
    <font>
      <sz val="13"/>
      <name val="Museo Sans 500"/>
      <family val="3"/>
      <charset val="1"/>
    </font>
    <font>
      <b/>
      <sz val="13"/>
      <name val="Museo Sans 500"/>
      <family val="3"/>
    </font>
    <font>
      <sz val="13"/>
      <name val="Museo Sans 500"/>
      <family val="3"/>
    </font>
    <font>
      <b/>
      <sz val="13"/>
      <color theme="0"/>
      <name val="Museo Sans 500"/>
      <family val="3"/>
    </font>
    <font>
      <sz val="13"/>
      <color indexed="8"/>
      <name val="Museo Sans 500"/>
      <family val="3"/>
    </font>
    <font>
      <sz val="12"/>
      <color indexed="8"/>
      <name val="Museo Sans 500"/>
      <family val="3"/>
    </font>
    <font>
      <sz val="12"/>
      <name val="Museo Sans 500"/>
      <family val="3"/>
    </font>
    <font>
      <b/>
      <sz val="13"/>
      <color indexed="8"/>
      <name val="Museo Sans 500"/>
      <family val="3"/>
    </font>
    <font>
      <i/>
      <sz val="13"/>
      <color indexed="8"/>
      <name val="Museo Sans 500"/>
      <family val="3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48"/>
      </patternFill>
    </fill>
    <fill>
      <patternFill patternType="solid">
        <fgColor indexed="31"/>
        <bgColor indexed="27"/>
      </patternFill>
    </fill>
    <fill>
      <patternFill patternType="solid">
        <fgColor rgb="FF5B87DA"/>
        <bgColor indexed="64"/>
      </patternFill>
    </fill>
    <fill>
      <patternFill patternType="solid">
        <fgColor rgb="FFD9E4F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1" fillId="2" borderId="0" applyBorder="0"/>
    <xf numFmtId="0" fontId="2" fillId="3" borderId="0" applyBorder="0" applyProtection="0"/>
    <xf numFmtId="0" fontId="4" fillId="0" borderId="0" applyNumberFormat="0" applyBorder="0" applyAlignment="0"/>
    <xf numFmtId="0" fontId="5" fillId="4" borderId="0" applyNumberFormat="0" applyBorder="0" applyAlignment="0"/>
    <xf numFmtId="0" fontId="4" fillId="5" borderId="0" applyNumberFormat="0" applyBorder="0" applyAlignment="0" applyProtection="0"/>
  </cellStyleXfs>
  <cellXfs count="207">
    <xf numFmtId="0" fontId="0" fillId="0" borderId="0" xfId="0"/>
    <xf numFmtId="0" fontId="4" fillId="0" borderId="0" xfId="3" applyBorder="1"/>
    <xf numFmtId="2" fontId="4" fillId="0" borderId="0" xfId="3" applyNumberFormat="1" applyBorder="1"/>
    <xf numFmtId="0" fontId="5" fillId="4" borderId="0" xfId="4" applyBorder="1"/>
    <xf numFmtId="0" fontId="0" fillId="5" borderId="0" xfId="5" applyFont="1" applyBorder="1" applyAlignment="1">
      <alignment horizontal="left" indent="2"/>
    </xf>
    <xf numFmtId="0" fontId="4" fillId="0" borderId="0" xfId="3" applyBorder="1" applyAlignment="1">
      <alignment horizontal="left" indent="2"/>
    </xf>
    <xf numFmtId="0" fontId="3" fillId="0" borderId="0" xfId="3" applyFont="1" applyBorder="1" applyAlignment="1">
      <alignment horizontal="left" indent="1"/>
    </xf>
    <xf numFmtId="0" fontId="4" fillId="5" borderId="0" xfId="5" applyBorder="1" applyAlignment="1">
      <alignment horizontal="left" indent="2"/>
    </xf>
    <xf numFmtId="0" fontId="5" fillId="4" borderId="0" xfId="4" applyBorder="1" applyAlignment="1">
      <alignment horizontal="right" indent="2"/>
    </xf>
    <xf numFmtId="0" fontId="4" fillId="0" borderId="0" xfId="3" applyBorder="1" applyAlignment="1">
      <alignment wrapText="1"/>
    </xf>
    <xf numFmtId="0" fontId="5" fillId="4" borderId="0" xfId="4" applyBorder="1" applyAlignment="1">
      <alignment horizontal="center" wrapText="1"/>
    </xf>
    <xf numFmtId="0" fontId="5" fillId="4" borderId="0" xfId="4" applyBorder="1" applyAlignment="1">
      <alignment horizontal="center"/>
    </xf>
    <xf numFmtId="0" fontId="3" fillId="0" borderId="0" xfId="3" applyFont="1" applyBorder="1"/>
    <xf numFmtId="164" fontId="4" fillId="0" borderId="0" xfId="3" applyNumberFormat="1" applyBorder="1"/>
    <xf numFmtId="0" fontId="4" fillId="5" borderId="0" xfId="5" applyBorder="1" applyAlignment="1">
      <alignment horizontal="center"/>
    </xf>
    <xf numFmtId="0" fontId="4" fillId="0" borderId="0" xfId="3" applyBorder="1" applyAlignment="1">
      <alignment horizontal="center"/>
    </xf>
    <xf numFmtId="0" fontId="5" fillId="4" borderId="1" xfId="4" applyBorder="1" applyAlignment="1">
      <alignment horizontal="center"/>
    </xf>
    <xf numFmtId="0" fontId="3" fillId="5" borderId="0" xfId="5" applyFont="1" applyBorder="1"/>
    <xf numFmtId="0" fontId="6" fillId="0" borderId="0" xfId="3" applyFont="1"/>
    <xf numFmtId="2" fontId="6" fillId="0" borderId="0" xfId="3" applyNumberFormat="1" applyFont="1"/>
    <xf numFmtId="0" fontId="4" fillId="0" borderId="0" xfId="3"/>
    <xf numFmtId="0" fontId="7" fillId="0" borderId="0" xfId="3" applyFont="1"/>
    <xf numFmtId="2" fontId="7" fillId="0" borderId="0" xfId="3" applyNumberFormat="1" applyFont="1"/>
    <xf numFmtId="0" fontId="8" fillId="0" borderId="0" xfId="3" applyFont="1"/>
    <xf numFmtId="0" fontId="5" fillId="4" borderId="0" xfId="4" applyAlignment="1">
      <alignment vertical="center"/>
    </xf>
    <xf numFmtId="0" fontId="5" fillId="4" borderId="0" xfId="4"/>
    <xf numFmtId="0" fontId="9" fillId="0" borderId="0" xfId="3" applyFont="1"/>
    <xf numFmtId="3" fontId="6" fillId="0" borderId="0" xfId="3" applyNumberFormat="1" applyFont="1"/>
    <xf numFmtId="3" fontId="9" fillId="0" borderId="0" xfId="3" applyNumberFormat="1" applyFont="1"/>
    <xf numFmtId="3" fontId="5" fillId="4" borderId="0" xfId="4" applyNumberFormat="1" applyAlignment="1">
      <alignment horizontal="center"/>
    </xf>
    <xf numFmtId="3" fontId="5" fillId="4" borderId="0" xfId="4" applyNumberFormat="1"/>
    <xf numFmtId="0" fontId="6" fillId="0" borderId="0" xfId="3" applyFont="1" applyAlignment="1">
      <alignment wrapText="1"/>
    </xf>
    <xf numFmtId="3" fontId="6" fillId="0" borderId="0" xfId="3" applyNumberFormat="1" applyFont="1" applyAlignment="1">
      <alignment wrapText="1"/>
    </xf>
    <xf numFmtId="3" fontId="4" fillId="5" borderId="0" xfId="5" applyNumberFormat="1" applyAlignment="1">
      <alignment wrapText="1"/>
    </xf>
    <xf numFmtId="0" fontId="5" fillId="4" borderId="0" xfId="4" applyAlignment="1">
      <alignment horizontal="center" wrapText="1"/>
    </xf>
    <xf numFmtId="0" fontId="5" fillId="4" borderId="0" xfId="4" applyAlignment="1">
      <alignment horizontal="center"/>
    </xf>
    <xf numFmtId="3" fontId="4" fillId="5" borderId="0" xfId="5" applyNumberFormat="1" applyAlignment="1">
      <alignment vertical="center"/>
    </xf>
    <xf numFmtId="0" fontId="4" fillId="5" borderId="0" xfId="5" applyAlignment="1">
      <alignment vertical="center" wrapText="1"/>
    </xf>
    <xf numFmtId="0" fontId="6" fillId="0" borderId="0" xfId="3" applyFont="1" applyAlignment="1">
      <alignment vertical="center" wrapText="1"/>
    </xf>
    <xf numFmtId="0" fontId="4" fillId="5" borderId="0" xfId="5" applyAlignment="1">
      <alignment vertical="center"/>
    </xf>
    <xf numFmtId="0" fontId="6" fillId="0" borderId="0" xfId="3" applyFont="1" applyAlignment="1">
      <alignment vertical="center"/>
    </xf>
    <xf numFmtId="166" fontId="5" fillId="4" borderId="0" xfId="4" applyNumberFormat="1" applyAlignment="1">
      <alignment horizontal="right" vertical="center" indent="3"/>
    </xf>
    <xf numFmtId="3" fontId="4" fillId="0" borderId="0" xfId="3" applyNumberFormat="1" applyBorder="1" applyAlignment="1">
      <alignment horizontal="right" indent="3"/>
    </xf>
    <xf numFmtId="3" fontId="4" fillId="5" borderId="0" xfId="5" applyNumberFormat="1" applyBorder="1" applyAlignment="1">
      <alignment horizontal="right" indent="3"/>
    </xf>
    <xf numFmtId="0" fontId="5" fillId="4" borderId="0" xfId="4" applyBorder="1" applyAlignment="1">
      <alignment horizontal="right" indent="1"/>
    </xf>
    <xf numFmtId="9" fontId="5" fillId="4" borderId="0" xfId="4" applyNumberFormat="1" applyBorder="1" applyAlignment="1">
      <alignment horizontal="center" wrapText="1"/>
    </xf>
    <xf numFmtId="3" fontId="6" fillId="0" borderId="0" xfId="3" applyNumberFormat="1" applyFont="1" applyAlignment="1">
      <alignment vertical="center"/>
    </xf>
    <xf numFmtId="3" fontId="4" fillId="5" borderId="0" xfId="5" applyNumberFormat="1" applyAlignment="1">
      <alignment vertical="center" wrapText="1"/>
    </xf>
    <xf numFmtId="3" fontId="6" fillId="0" borderId="0" xfId="3" applyNumberFormat="1" applyFont="1" applyAlignment="1">
      <alignment vertical="center" wrapText="1"/>
    </xf>
    <xf numFmtId="3" fontId="4" fillId="5" borderId="0" xfId="5" applyNumberFormat="1" applyAlignment="1">
      <alignment horizontal="center" vertical="center" wrapText="1"/>
    </xf>
    <xf numFmtId="3" fontId="6" fillId="0" borderId="0" xfId="3" applyNumberFormat="1" applyFont="1" applyAlignment="1">
      <alignment horizontal="center" vertical="center" wrapText="1"/>
    </xf>
    <xf numFmtId="3" fontId="5" fillId="4" borderId="0" xfId="4" applyNumberFormat="1" applyAlignment="1">
      <alignment horizontal="center" vertical="center"/>
    </xf>
    <xf numFmtId="0" fontId="1" fillId="2" borderId="0" xfId="1"/>
    <xf numFmtId="0" fontId="0" fillId="0" borderId="0" xfId="5" applyFont="1" applyFill="1" applyBorder="1" applyAlignment="1">
      <alignment horizontal="left" indent="2"/>
    </xf>
    <xf numFmtId="164" fontId="4" fillId="0" borderId="0" xfId="3" applyNumberFormat="1" applyBorder="1" applyAlignment="1">
      <alignment horizontal="right" indent="3"/>
    </xf>
    <xf numFmtId="164" fontId="4" fillId="0" borderId="0" xfId="3" applyNumberFormat="1" applyBorder="1" applyAlignment="1">
      <alignment horizontal="right" vertical="center" indent="3"/>
    </xf>
    <xf numFmtId="164" fontId="4" fillId="5" borderId="0" xfId="5" applyNumberFormat="1" applyBorder="1" applyAlignment="1">
      <alignment horizontal="right" indent="3"/>
    </xf>
    <xf numFmtId="164" fontId="4" fillId="5" borderId="0" xfId="5" applyNumberFormat="1" applyBorder="1" applyAlignment="1">
      <alignment horizontal="right" vertical="center" indent="3"/>
    </xf>
    <xf numFmtId="4" fontId="5" fillId="4" borderId="0" xfId="4" applyNumberFormat="1" applyBorder="1" applyAlignment="1">
      <alignment horizontal="right" indent="2"/>
    </xf>
    <xf numFmtId="0" fontId="4" fillId="0" borderId="0" xfId="5" applyFill="1" applyBorder="1" applyAlignment="1">
      <alignment horizontal="left" indent="2"/>
    </xf>
    <xf numFmtId="164" fontId="4" fillId="0" borderId="0" xfId="5" applyNumberFormat="1" applyFill="1" applyBorder="1" applyAlignment="1">
      <alignment horizontal="right" indent="3"/>
    </xf>
    <xf numFmtId="3" fontId="4" fillId="5" borderId="0" xfId="5" applyNumberFormat="1" applyBorder="1" applyAlignment="1">
      <alignment horizontal="right" indent="4"/>
    </xf>
    <xf numFmtId="164" fontId="4" fillId="5" borderId="0" xfId="5" applyNumberFormat="1" applyBorder="1" applyAlignment="1">
      <alignment horizontal="right" indent="4"/>
    </xf>
    <xf numFmtId="3" fontId="4" fillId="0" borderId="0" xfId="3" applyNumberFormat="1" applyBorder="1" applyAlignment="1">
      <alignment horizontal="right" indent="4"/>
    </xf>
    <xf numFmtId="164" fontId="4" fillId="0" borderId="0" xfId="3" applyNumberFormat="1" applyBorder="1" applyAlignment="1">
      <alignment horizontal="right" indent="4"/>
    </xf>
    <xf numFmtId="4" fontId="4" fillId="0" borderId="0" xfId="3" applyNumberFormat="1" applyBorder="1" applyAlignment="1">
      <alignment horizontal="right" indent="4"/>
    </xf>
    <xf numFmtId="4" fontId="4" fillId="5" borderId="0" xfId="5" applyNumberFormat="1" applyBorder="1" applyAlignment="1">
      <alignment horizontal="right" indent="4"/>
    </xf>
    <xf numFmtId="164" fontId="4" fillId="0" borderId="0" xfId="5" applyNumberFormat="1" applyFill="1" applyBorder="1" applyAlignment="1">
      <alignment horizontal="right" indent="4"/>
    </xf>
    <xf numFmtId="4" fontId="4" fillId="0" borderId="0" xfId="5" applyNumberFormat="1" applyFill="1" applyBorder="1" applyAlignment="1">
      <alignment horizontal="right" indent="4"/>
    </xf>
    <xf numFmtId="164" fontId="4" fillId="5" borderId="0" xfId="5" applyNumberFormat="1" applyBorder="1" applyAlignment="1">
      <alignment horizontal="right" indent="5"/>
    </xf>
    <xf numFmtId="164" fontId="4" fillId="0" borderId="0" xfId="3" applyNumberFormat="1" applyBorder="1" applyAlignment="1">
      <alignment horizontal="right" indent="5"/>
    </xf>
    <xf numFmtId="165" fontId="6" fillId="0" borderId="1" xfId="3" applyNumberFormat="1" applyFont="1" applyBorder="1" applyAlignment="1">
      <alignment horizontal="right" vertical="center"/>
    </xf>
    <xf numFmtId="165" fontId="6" fillId="0" borderId="0" xfId="3" applyNumberFormat="1" applyFont="1" applyBorder="1" applyAlignment="1">
      <alignment horizontal="right" vertical="center"/>
    </xf>
    <xf numFmtId="165" fontId="4" fillId="5" borderId="1" xfId="5" applyNumberFormat="1" applyBorder="1" applyAlignment="1">
      <alignment horizontal="right" vertical="center"/>
    </xf>
    <xf numFmtId="165" fontId="4" fillId="5" borderId="0" xfId="5" applyNumberFormat="1" applyBorder="1" applyAlignment="1">
      <alignment horizontal="right" vertical="center"/>
    </xf>
    <xf numFmtId="165" fontId="5" fillId="4" borderId="1" xfId="4" applyNumberFormat="1" applyBorder="1" applyAlignment="1">
      <alignment horizontal="right" vertical="center"/>
    </xf>
    <xf numFmtId="165" fontId="5" fillId="4" borderId="0" xfId="4" applyNumberFormat="1" applyBorder="1" applyAlignment="1">
      <alignment horizontal="right" vertical="center"/>
    </xf>
    <xf numFmtId="164" fontId="4" fillId="5" borderId="0" xfId="5" applyNumberFormat="1" applyBorder="1" applyAlignment="1">
      <alignment horizontal="right" vertical="center" indent="4"/>
    </xf>
    <xf numFmtId="164" fontId="6" fillId="0" borderId="0" xfId="3" applyNumberFormat="1" applyFont="1" applyBorder="1" applyAlignment="1">
      <alignment horizontal="right" vertical="center" indent="4"/>
    </xf>
    <xf numFmtId="166" fontId="4" fillId="5" borderId="0" xfId="5" applyNumberFormat="1" applyAlignment="1">
      <alignment horizontal="right" vertical="center" wrapText="1" indent="3"/>
    </xf>
    <xf numFmtId="166" fontId="6" fillId="0" borderId="0" xfId="3" applyNumberFormat="1" applyFont="1" applyAlignment="1">
      <alignment horizontal="right" vertical="center" wrapText="1" indent="3"/>
    </xf>
    <xf numFmtId="166" fontId="4" fillId="5" borderId="0" xfId="5" applyNumberFormat="1" applyAlignment="1">
      <alignment horizontal="right" vertical="center" wrapText="1" indent="4"/>
    </xf>
    <xf numFmtId="166" fontId="6" fillId="0" borderId="0" xfId="3" applyNumberFormat="1" applyFont="1" applyAlignment="1">
      <alignment horizontal="right" vertical="center" wrapText="1" indent="4"/>
    </xf>
    <xf numFmtId="166" fontId="5" fillId="4" borderId="0" xfId="4" applyNumberFormat="1" applyAlignment="1">
      <alignment horizontal="right" vertical="center" indent="4"/>
    </xf>
    <xf numFmtId="0" fontId="4" fillId="0" borderId="0" xfId="3" applyBorder="1" applyAlignment="1">
      <alignment horizontal="left"/>
    </xf>
    <xf numFmtId="0" fontId="4" fillId="5" borderId="0" xfId="5" applyBorder="1" applyAlignment="1">
      <alignment horizontal="left"/>
    </xf>
    <xf numFmtId="0" fontId="5" fillId="4" borderId="0" xfId="4" applyBorder="1" applyAlignment="1">
      <alignment horizontal="left"/>
    </xf>
    <xf numFmtId="0" fontId="4" fillId="0" borderId="0" xfId="3" applyBorder="1" applyAlignment="1">
      <alignment horizontal="left" wrapText="1"/>
    </xf>
    <xf numFmtId="0" fontId="4" fillId="5" borderId="0" xfId="5" applyBorder="1" applyAlignment="1">
      <alignment horizontal="left" wrapText="1"/>
    </xf>
    <xf numFmtId="165" fontId="4" fillId="0" borderId="0" xfId="3" applyNumberFormat="1"/>
    <xf numFmtId="0" fontId="4" fillId="0" borderId="0" xfId="0" applyFont="1"/>
    <xf numFmtId="0" fontId="3" fillId="0" borderId="0" xfId="0" applyFont="1"/>
    <xf numFmtId="164" fontId="4" fillId="0" borderId="1" xfId="3" applyNumberFormat="1" applyBorder="1" applyAlignment="1">
      <alignment horizontal="right" indent="4"/>
    </xf>
    <xf numFmtId="164" fontId="4" fillId="5" borderId="1" xfId="5" applyNumberFormat="1" applyBorder="1" applyAlignment="1">
      <alignment horizontal="right" indent="4"/>
    </xf>
    <xf numFmtId="164" fontId="4" fillId="0" borderId="0" xfId="3" applyNumberFormat="1" applyBorder="1" applyAlignment="1">
      <alignment horizontal="right" vertical="center" indent="4"/>
    </xf>
    <xf numFmtId="164" fontId="4" fillId="0" borderId="0" xfId="3" applyNumberFormat="1" applyBorder="1" applyAlignment="1">
      <alignment horizontal="right" vertical="center" indent="5"/>
    </xf>
    <xf numFmtId="164" fontId="4" fillId="5" borderId="0" xfId="5" applyNumberFormat="1" applyBorder="1" applyAlignment="1">
      <alignment horizontal="right" vertical="center" indent="5"/>
    </xf>
    <xf numFmtId="0" fontId="4" fillId="0" borderId="0" xfId="3" applyBorder="1" applyAlignment="1">
      <alignment vertical="center"/>
    </xf>
    <xf numFmtId="0" fontId="4" fillId="5" borderId="0" xfId="5" applyBorder="1" applyAlignment="1">
      <alignment vertical="center"/>
    </xf>
    <xf numFmtId="0" fontId="3" fillId="0" borderId="0" xfId="3" applyFont="1" applyBorder="1" applyAlignment="1">
      <alignment horizontal="left"/>
    </xf>
    <xf numFmtId="0" fontId="3" fillId="5" borderId="0" xfId="5" applyFont="1" applyBorder="1" applyAlignment="1">
      <alignment horizontal="left" wrapText="1"/>
    </xf>
    <xf numFmtId="166" fontId="3" fillId="5" borderId="0" xfId="5" applyNumberFormat="1" applyFont="1" applyBorder="1" applyAlignment="1">
      <alignment horizontal="right" vertical="center" indent="3"/>
    </xf>
    <xf numFmtId="0" fontId="5" fillId="4" borderId="0" xfId="4" applyBorder="1" applyAlignment="1">
      <alignment horizontal="right" vertical="center" indent="3"/>
    </xf>
    <xf numFmtId="166" fontId="3" fillId="0" borderId="0" xfId="3" applyNumberFormat="1" applyFont="1" applyBorder="1" applyAlignment="1">
      <alignment horizontal="right" vertical="center" indent="3"/>
    </xf>
    <xf numFmtId="166" fontId="4" fillId="5" borderId="0" xfId="5" applyNumberFormat="1" applyBorder="1" applyAlignment="1">
      <alignment horizontal="right" vertical="center" indent="3"/>
    </xf>
    <xf numFmtId="166" fontId="4" fillId="0" borderId="0" xfId="3" applyNumberFormat="1" applyBorder="1" applyAlignment="1">
      <alignment horizontal="right" vertical="center" indent="3"/>
    </xf>
    <xf numFmtId="167" fontId="3" fillId="5" borderId="0" xfId="5" applyNumberFormat="1" applyFont="1" applyBorder="1" applyAlignment="1">
      <alignment horizontal="right" vertical="center" indent="2"/>
    </xf>
    <xf numFmtId="167" fontId="5" fillId="4" borderId="0" xfId="4" applyNumberFormat="1" applyBorder="1" applyAlignment="1">
      <alignment horizontal="right" vertical="center" indent="2"/>
    </xf>
    <xf numFmtId="167" fontId="3" fillId="0" borderId="0" xfId="3" applyNumberFormat="1" applyFont="1" applyBorder="1" applyAlignment="1">
      <alignment horizontal="right" vertical="center" indent="2"/>
    </xf>
    <xf numFmtId="167" fontId="4" fillId="5" borderId="0" xfId="5" applyNumberFormat="1" applyBorder="1" applyAlignment="1">
      <alignment horizontal="right" vertical="center" indent="2"/>
    </xf>
    <xf numFmtId="167" fontId="4" fillId="0" borderId="0" xfId="3" applyNumberFormat="1" applyBorder="1" applyAlignment="1">
      <alignment horizontal="right" vertical="center" indent="2"/>
    </xf>
    <xf numFmtId="168" fontId="3" fillId="5" borderId="0" xfId="5" applyNumberFormat="1" applyFont="1" applyBorder="1" applyAlignment="1">
      <alignment horizontal="right" vertical="center" indent="2"/>
    </xf>
    <xf numFmtId="168" fontId="5" fillId="4" borderId="0" xfId="4" applyNumberFormat="1" applyBorder="1" applyAlignment="1">
      <alignment horizontal="right" vertical="center" indent="2"/>
    </xf>
    <xf numFmtId="168" fontId="3" fillId="0" borderId="0" xfId="3" applyNumberFormat="1" applyFont="1" applyBorder="1" applyAlignment="1">
      <alignment horizontal="right" vertical="center" indent="2"/>
    </xf>
    <xf numFmtId="168" fontId="4" fillId="5" borderId="0" xfId="5" applyNumberFormat="1" applyBorder="1" applyAlignment="1">
      <alignment horizontal="right" vertical="center" indent="2"/>
    </xf>
    <xf numFmtId="168" fontId="4" fillId="0" borderId="0" xfId="3" applyNumberFormat="1" applyBorder="1" applyAlignment="1">
      <alignment horizontal="right" vertical="center" indent="2"/>
    </xf>
    <xf numFmtId="0" fontId="3" fillId="5" borderId="0" xfId="5" applyFont="1" applyBorder="1" applyAlignment="1">
      <alignment vertical="center"/>
    </xf>
    <xf numFmtId="0" fontId="5" fillId="4" borderId="0" xfId="4" applyBorder="1" applyAlignment="1">
      <alignment vertical="center"/>
    </xf>
    <xf numFmtId="0" fontId="4" fillId="0" borderId="0" xfId="3" applyBorder="1" applyAlignment="1">
      <alignment vertical="center" wrapText="1"/>
    </xf>
    <xf numFmtId="0" fontId="4" fillId="5" borderId="0" xfId="5" applyBorder="1" applyAlignment="1">
      <alignment vertical="center" wrapText="1"/>
    </xf>
    <xf numFmtId="0" fontId="5" fillId="4" borderId="0" xfId="4" applyBorder="1" applyAlignment="1">
      <alignment wrapText="1"/>
    </xf>
    <xf numFmtId="0" fontId="3" fillId="0" borderId="0" xfId="3" applyFont="1" applyBorder="1" applyAlignment="1">
      <alignment vertical="center"/>
    </xf>
    <xf numFmtId="166" fontId="4" fillId="5" borderId="0" xfId="5" quotePrefix="1" applyNumberFormat="1" applyBorder="1" applyAlignment="1">
      <alignment horizontal="right" vertical="center" indent="3"/>
    </xf>
    <xf numFmtId="166" fontId="5" fillId="4" borderId="0" xfId="4" applyNumberFormat="1" applyBorder="1" applyAlignment="1">
      <alignment horizontal="right" vertical="center" indent="3"/>
    </xf>
    <xf numFmtId="168" fontId="3" fillId="5" borderId="0" xfId="5" applyNumberFormat="1" applyFont="1" applyBorder="1" applyAlignment="1">
      <alignment horizontal="right" vertical="center" indent="3"/>
    </xf>
    <xf numFmtId="168" fontId="5" fillId="4" borderId="0" xfId="4" applyNumberFormat="1" applyBorder="1" applyAlignment="1">
      <alignment horizontal="right" vertical="center" indent="3"/>
    </xf>
    <xf numFmtId="168" fontId="3" fillId="0" borderId="0" xfId="3" applyNumberFormat="1" applyFont="1" applyBorder="1" applyAlignment="1">
      <alignment horizontal="right" vertical="center" indent="3"/>
    </xf>
    <xf numFmtId="168" fontId="4" fillId="5" borderId="0" xfId="5" applyNumberFormat="1" applyBorder="1" applyAlignment="1">
      <alignment horizontal="right" vertical="center" indent="3"/>
    </xf>
    <xf numFmtId="168" fontId="4" fillId="0" borderId="0" xfId="3" applyNumberFormat="1" applyBorder="1" applyAlignment="1">
      <alignment horizontal="right" vertical="center" indent="3"/>
    </xf>
    <xf numFmtId="168" fontId="4" fillId="5" borderId="0" xfId="5" quotePrefix="1" applyNumberFormat="1" applyBorder="1" applyAlignment="1">
      <alignment horizontal="right" vertical="center" indent="3"/>
    </xf>
    <xf numFmtId="0" fontId="1" fillId="2" borderId="0" xfId="1" applyBorder="1"/>
    <xf numFmtId="0" fontId="5" fillId="4" borderId="1" xfId="4" applyBorder="1" applyAlignment="1">
      <alignment horizontal="center" wrapText="1"/>
    </xf>
    <xf numFmtId="168" fontId="3" fillId="5" borderId="1" xfId="5" applyNumberFormat="1" applyFont="1" applyBorder="1" applyAlignment="1">
      <alignment horizontal="right" vertical="center" indent="3"/>
    </xf>
    <xf numFmtId="168" fontId="5" fillId="4" borderId="1" xfId="4" applyNumberFormat="1" applyBorder="1" applyAlignment="1">
      <alignment horizontal="right" vertical="center" indent="3"/>
    </xf>
    <xf numFmtId="168" fontId="3" fillId="0" borderId="1" xfId="3" applyNumberFormat="1" applyFont="1" applyBorder="1" applyAlignment="1">
      <alignment horizontal="right" vertical="center" indent="3"/>
    </xf>
    <xf numFmtId="168" fontId="4" fillId="5" borderId="1" xfId="5" applyNumberFormat="1" applyBorder="1" applyAlignment="1">
      <alignment horizontal="right" vertical="center" indent="3"/>
    </xf>
    <xf numFmtId="168" fontId="4" fillId="0" borderId="1" xfId="3" applyNumberFormat="1" applyBorder="1" applyAlignment="1">
      <alignment horizontal="right" vertical="center" indent="3"/>
    </xf>
    <xf numFmtId="168" fontId="4" fillId="5" borderId="1" xfId="5" quotePrefix="1" applyNumberFormat="1" applyBorder="1" applyAlignment="1">
      <alignment horizontal="right" vertical="center" indent="3"/>
    </xf>
    <xf numFmtId="166" fontId="5" fillId="4" borderId="1" xfId="4" applyNumberFormat="1" applyBorder="1" applyAlignment="1">
      <alignment horizontal="right" vertical="center" indent="3"/>
    </xf>
    <xf numFmtId="166" fontId="3" fillId="5" borderId="1" xfId="5" applyNumberFormat="1" applyFont="1" applyBorder="1" applyAlignment="1">
      <alignment horizontal="right" vertical="center" indent="4"/>
    </xf>
    <xf numFmtId="0" fontId="5" fillId="4" borderId="1" xfId="4" applyBorder="1" applyAlignment="1">
      <alignment horizontal="right" vertical="center" indent="4"/>
    </xf>
    <xf numFmtId="166" fontId="3" fillId="0" borderId="1" xfId="3" applyNumberFormat="1" applyFont="1" applyBorder="1" applyAlignment="1">
      <alignment horizontal="right" vertical="center" indent="4"/>
    </xf>
    <xf numFmtId="166" fontId="4" fillId="5" borderId="1" xfId="5" applyNumberFormat="1" applyBorder="1" applyAlignment="1">
      <alignment horizontal="right" vertical="center" indent="4"/>
    </xf>
    <xf numFmtId="166" fontId="4" fillId="0" borderId="1" xfId="3" applyNumberFormat="1" applyBorder="1" applyAlignment="1">
      <alignment horizontal="right" vertical="center" indent="4"/>
    </xf>
    <xf numFmtId="0" fontId="3" fillId="5" borderId="0" xfId="5" applyFont="1" applyBorder="1" applyAlignment="1">
      <alignment wrapText="1"/>
    </xf>
    <xf numFmtId="0" fontId="4" fillId="5" borderId="0" xfId="5"/>
    <xf numFmtId="0" fontId="5" fillId="4" borderId="2" xfId="4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4" fillId="5" borderId="2" xfId="5" applyNumberFormat="1" applyBorder="1" applyAlignment="1">
      <alignment horizontal="center"/>
    </xf>
    <xf numFmtId="2" fontId="4" fillId="5" borderId="0" xfId="5" applyNumberForma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1" fillId="2" borderId="2" xfId="1" applyBorder="1"/>
    <xf numFmtId="0" fontId="4" fillId="0" borderId="1" xfId="0" applyFont="1" applyBorder="1"/>
    <xf numFmtId="166" fontId="4" fillId="5" borderId="1" xfId="5" applyNumberFormat="1" applyBorder="1" applyAlignment="1">
      <alignment horizontal="right" indent="3"/>
    </xf>
    <xf numFmtId="166" fontId="4" fillId="5" borderId="0" xfId="5" applyNumberFormat="1" applyBorder="1" applyAlignment="1">
      <alignment horizontal="right" indent="3"/>
    </xf>
    <xf numFmtId="166" fontId="4" fillId="0" borderId="1" xfId="0" applyNumberFormat="1" applyFont="1" applyBorder="1" applyAlignment="1">
      <alignment horizontal="right" indent="3"/>
    </xf>
    <xf numFmtId="166" fontId="4" fillId="0" borderId="0" xfId="0" applyNumberFormat="1" applyFont="1" applyAlignment="1">
      <alignment horizontal="right" indent="3"/>
    </xf>
    <xf numFmtId="0" fontId="1" fillId="2" borderId="1" xfId="1" applyBorder="1" applyAlignment="1">
      <alignment horizontal="right" indent="3"/>
    </xf>
    <xf numFmtId="0" fontId="1" fillId="2" borderId="0" xfId="1" applyBorder="1" applyAlignment="1">
      <alignment horizontal="right" indent="3"/>
    </xf>
    <xf numFmtId="0" fontId="4" fillId="0" borderId="1" xfId="0" applyFont="1" applyBorder="1" applyAlignment="1">
      <alignment horizontal="right" indent="3"/>
    </xf>
    <xf numFmtId="0" fontId="4" fillId="0" borderId="0" xfId="0" applyFont="1" applyAlignment="1">
      <alignment horizontal="right" indent="3"/>
    </xf>
    <xf numFmtId="169" fontId="6" fillId="0" borderId="0" xfId="3" applyNumberFormat="1" applyFont="1" applyBorder="1" applyAlignment="1">
      <alignment horizontal="right" vertical="center" indent="1"/>
    </xf>
    <xf numFmtId="169" fontId="4" fillId="5" borderId="0" xfId="5" applyNumberFormat="1" applyBorder="1" applyAlignment="1">
      <alignment horizontal="right" vertical="center" indent="1"/>
    </xf>
    <xf numFmtId="169" fontId="5" fillId="4" borderId="0" xfId="4" applyNumberFormat="1" applyBorder="1" applyAlignment="1">
      <alignment horizontal="right" vertical="center" indent="1"/>
    </xf>
    <xf numFmtId="170" fontId="6" fillId="0" borderId="0" xfId="3" applyNumberFormat="1" applyFont="1" applyBorder="1" applyAlignment="1">
      <alignment horizontal="right" vertical="center" indent="2"/>
    </xf>
    <xf numFmtId="170" fontId="4" fillId="5" borderId="0" xfId="5" applyNumberFormat="1" applyBorder="1" applyAlignment="1">
      <alignment horizontal="right" vertical="center" indent="2"/>
    </xf>
    <xf numFmtId="170" fontId="5" fillId="4" borderId="0" xfId="4" applyNumberFormat="1" applyBorder="1" applyAlignment="1">
      <alignment horizontal="right" vertical="center" indent="2"/>
    </xf>
    <xf numFmtId="3" fontId="4" fillId="5" borderId="0" xfId="5" applyNumberFormat="1" applyBorder="1" applyAlignment="1">
      <alignment horizontal="right" vertical="center" indent="2"/>
    </xf>
    <xf numFmtId="3" fontId="6" fillId="0" borderId="0" xfId="3" applyNumberFormat="1" applyFont="1" applyBorder="1" applyAlignment="1">
      <alignment horizontal="right" vertical="center" indent="2"/>
    </xf>
    <xf numFmtId="3" fontId="5" fillId="4" borderId="0" xfId="4" applyNumberFormat="1" applyAlignment="1">
      <alignment horizontal="left"/>
    </xf>
    <xf numFmtId="3" fontId="9" fillId="0" borderId="0" xfId="3" applyNumberFormat="1" applyFont="1" applyAlignment="1">
      <alignment vertical="center"/>
    </xf>
    <xf numFmtId="3" fontId="9" fillId="0" borderId="0" xfId="3" applyNumberFormat="1" applyFont="1" applyBorder="1" applyAlignment="1">
      <alignment horizontal="right" vertical="center" indent="2"/>
    </xf>
    <xf numFmtId="164" fontId="9" fillId="0" borderId="0" xfId="3" applyNumberFormat="1" applyFont="1" applyBorder="1" applyAlignment="1">
      <alignment horizontal="right" vertical="center" indent="4"/>
    </xf>
    <xf numFmtId="3" fontId="5" fillId="4" borderId="0" xfId="4" applyNumberFormat="1" applyAlignment="1">
      <alignment vertical="center"/>
    </xf>
    <xf numFmtId="3" fontId="5" fillId="4" borderId="0" xfId="4" applyNumberFormat="1" applyBorder="1" applyAlignment="1">
      <alignment horizontal="right" vertical="center" indent="2"/>
    </xf>
    <xf numFmtId="164" fontId="5" fillId="4" borderId="0" xfId="4" applyNumberFormat="1" applyBorder="1" applyAlignment="1">
      <alignment horizontal="right" vertical="center" indent="4"/>
    </xf>
    <xf numFmtId="3" fontId="3" fillId="0" borderId="0" xfId="3" applyNumberFormat="1" applyFont="1" applyAlignment="1">
      <alignment vertical="center"/>
    </xf>
    <xf numFmtId="3" fontId="3" fillId="0" borderId="0" xfId="3" applyNumberFormat="1" applyFont="1" applyBorder="1" applyAlignment="1">
      <alignment horizontal="right" vertical="center" indent="2"/>
    </xf>
    <xf numFmtId="164" fontId="3" fillId="0" borderId="0" xfId="3" applyNumberFormat="1" applyFont="1" applyBorder="1" applyAlignment="1">
      <alignment horizontal="right" vertical="center" indent="4"/>
    </xf>
    <xf numFmtId="3" fontId="4" fillId="5" borderId="0" xfId="5" applyNumberFormat="1" applyAlignment="1">
      <alignment horizontal="right" vertical="center" wrapText="1" indent="3"/>
    </xf>
    <xf numFmtId="3" fontId="6" fillId="0" borderId="0" xfId="3" applyNumberFormat="1" applyFont="1" applyAlignment="1">
      <alignment horizontal="right" vertical="center" wrapText="1" indent="3"/>
    </xf>
    <xf numFmtId="3" fontId="5" fillId="4" borderId="0" xfId="4" applyNumberFormat="1" applyAlignment="1">
      <alignment horizontal="right" vertical="center" indent="3"/>
    </xf>
    <xf numFmtId="0" fontId="5" fillId="4" borderId="0" xfId="4" applyAlignment="1">
      <alignment horizontal="left"/>
    </xf>
    <xf numFmtId="0" fontId="4" fillId="0" borderId="0" xfId="3" applyAlignment="1">
      <alignment horizontal="left" wrapText="1"/>
    </xf>
    <xf numFmtId="0" fontId="4" fillId="0" borderId="0" xfId="5" applyFill="1"/>
    <xf numFmtId="3" fontId="4" fillId="0" borderId="0" xfId="5" applyNumberFormat="1" applyFill="1"/>
    <xf numFmtId="0" fontId="4" fillId="0" borderId="0" xfId="3" applyAlignment="1">
      <alignment horizontal="left"/>
    </xf>
    <xf numFmtId="0" fontId="4" fillId="5" borderId="0" xfId="5" applyAlignment="1">
      <alignment horizontal="left" wrapText="1"/>
    </xf>
    <xf numFmtId="0" fontId="4" fillId="0" borderId="0" xfId="5" applyFill="1" applyAlignment="1">
      <alignment horizontal="right" indent="3"/>
    </xf>
    <xf numFmtId="3" fontId="4" fillId="5" borderId="0" xfId="5" applyNumberFormat="1" applyAlignment="1">
      <alignment horizontal="right" indent="3"/>
    </xf>
    <xf numFmtId="3" fontId="5" fillId="4" borderId="0" xfId="4" applyNumberFormat="1" applyAlignment="1">
      <alignment horizontal="right" indent="3"/>
    </xf>
    <xf numFmtId="0" fontId="4" fillId="0" borderId="0" xfId="5" applyFill="1" applyAlignment="1">
      <alignment horizontal="right" indent="4"/>
    </xf>
    <xf numFmtId="0" fontId="4" fillId="0" borderId="0" xfId="0" applyFont="1" applyAlignment="1">
      <alignment horizontal="right" indent="4"/>
    </xf>
    <xf numFmtId="0" fontId="4" fillId="5" borderId="0" xfId="5" applyAlignment="1">
      <alignment horizontal="right" indent="4"/>
    </xf>
    <xf numFmtId="0" fontId="5" fillId="4" borderId="0" xfId="4" applyAlignment="1">
      <alignment horizontal="right" indent="4"/>
    </xf>
    <xf numFmtId="0" fontId="4" fillId="5" borderId="0" xfId="5" applyBorder="1" applyAlignment="1">
      <alignment horizontal="left" vertical="center"/>
    </xf>
    <xf numFmtId="0" fontId="4" fillId="0" borderId="0" xfId="3" applyBorder="1" applyAlignment="1">
      <alignment horizontal="left" vertical="center"/>
    </xf>
    <xf numFmtId="0" fontId="3" fillId="5" borderId="1" xfId="5" applyNumberFormat="1" applyFont="1" applyBorder="1" applyAlignment="1">
      <alignment horizontal="center"/>
    </xf>
    <xf numFmtId="0" fontId="3" fillId="5" borderId="0" xfId="5" applyFont="1" applyBorder="1" applyAlignment="1">
      <alignment horizontal="center"/>
    </xf>
    <xf numFmtId="0" fontId="3" fillId="5" borderId="2" xfId="5" applyFont="1" applyBorder="1" applyAlignment="1">
      <alignment horizontal="center"/>
    </xf>
    <xf numFmtId="0" fontId="3" fillId="3" borderId="0" xfId="2" applyFont="1" applyAlignment="1">
      <alignment horizontal="center"/>
    </xf>
    <xf numFmtId="0" fontId="3" fillId="3" borderId="1" xfId="2" applyFont="1" applyBorder="1" applyAlignment="1">
      <alignment horizontal="center"/>
    </xf>
    <xf numFmtId="0" fontId="3" fillId="3" borderId="0" xfId="2" applyFont="1" applyBorder="1" applyAlignment="1">
      <alignment horizontal="center"/>
    </xf>
    <xf numFmtId="3" fontId="9" fillId="0" borderId="0" xfId="3" applyNumberFormat="1" applyFont="1" applyAlignment="1">
      <alignment wrapText="1"/>
    </xf>
    <xf numFmtId="0" fontId="0" fillId="0" borderId="0" xfId="0" applyAlignment="1">
      <alignment wrapText="1"/>
    </xf>
  </cellXfs>
  <cellStyles count="6">
    <cellStyle name="Cabecera" xfId="1" xr:uid="{00000000-0005-0000-0000-000000000000}"/>
    <cellStyle name="Cabecera 2" xfId="4" xr:uid="{00000000-0005-0000-0000-000001000000}"/>
    <cellStyle name="Clara" xfId="2" xr:uid="{00000000-0005-0000-0000-000002000000}"/>
    <cellStyle name="Clara 2" xfId="5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E4F7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B87DA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showGridLines="0" workbookViewId="0">
      <selection sqref="A1:F25"/>
    </sheetView>
  </sheetViews>
  <sheetFormatPr baseColWidth="10" defaultColWidth="8.7265625" defaultRowHeight="16.5" x14ac:dyDescent="0.25"/>
  <cols>
    <col min="1" max="1" width="31.90625" style="1" customWidth="1"/>
    <col min="2" max="6" width="15.6328125" style="1" customWidth="1"/>
    <col min="7" max="16384" width="8.7265625" style="1"/>
  </cols>
  <sheetData>
    <row r="1" spans="1:6" x14ac:dyDescent="0.25">
      <c r="A1" s="1" t="s">
        <v>21</v>
      </c>
    </row>
    <row r="2" spans="1:6" x14ac:dyDescent="0.25">
      <c r="A2" s="12" t="s">
        <v>20</v>
      </c>
    </row>
    <row r="4" spans="1:6" ht="49.5" x14ac:dyDescent="0.25">
      <c r="A4" s="3"/>
      <c r="B4" s="10" t="s">
        <v>19</v>
      </c>
      <c r="C4" s="10" t="s">
        <v>18</v>
      </c>
      <c r="D4" s="11" t="s">
        <v>17</v>
      </c>
      <c r="E4" s="10" t="s">
        <v>116</v>
      </c>
      <c r="F4" s="10" t="s">
        <v>117</v>
      </c>
    </row>
    <row r="5" spans="1:6" ht="8.1" customHeight="1" x14ac:dyDescent="0.25">
      <c r="B5" s="9"/>
      <c r="C5" s="9"/>
      <c r="E5" s="9"/>
      <c r="F5" s="9"/>
    </row>
    <row r="6" spans="1:6" x14ac:dyDescent="0.25">
      <c r="A6" s="6" t="s">
        <v>16</v>
      </c>
    </row>
    <row r="7" spans="1:6" x14ac:dyDescent="0.25">
      <c r="A7" s="7">
        <v>2020</v>
      </c>
      <c r="B7" s="43">
        <v>8621240</v>
      </c>
      <c r="C7" s="61">
        <v>6450932</v>
      </c>
      <c r="D7" s="43">
        <v>58705921</v>
      </c>
      <c r="E7" s="69">
        <f>C7*100/D7</f>
        <v>10.988554289098028</v>
      </c>
      <c r="F7" s="69">
        <f>B7*100/D7</f>
        <v>14.685469290227131</v>
      </c>
    </row>
    <row r="8" spans="1:6" x14ac:dyDescent="0.25">
      <c r="A8" s="5">
        <v>2021</v>
      </c>
      <c r="B8" s="42">
        <v>9602585</v>
      </c>
      <c r="C8" s="63">
        <v>7058117</v>
      </c>
      <c r="D8" s="42">
        <v>63247504</v>
      </c>
      <c r="E8" s="70">
        <f t="shared" ref="E8:E9" si="0">C8*100/D8</f>
        <v>11.159518642822649</v>
      </c>
      <c r="F8" s="70">
        <f t="shared" ref="F8:F9" si="1">B8*100/D8</f>
        <v>15.182551709866685</v>
      </c>
    </row>
    <row r="9" spans="1:6" x14ac:dyDescent="0.25">
      <c r="A9" s="7">
        <v>2022</v>
      </c>
      <c r="B9" s="43">
        <v>10704743</v>
      </c>
      <c r="C9" s="61">
        <v>7524421</v>
      </c>
      <c r="D9" s="43">
        <v>68817344</v>
      </c>
      <c r="E9" s="69">
        <f t="shared" si="0"/>
        <v>10.933902069803798</v>
      </c>
      <c r="F9" s="69">
        <f t="shared" si="1"/>
        <v>15.555298094619868</v>
      </c>
    </row>
    <row r="10" spans="1:6" x14ac:dyDescent="0.25">
      <c r="A10" s="5" t="s">
        <v>114</v>
      </c>
      <c r="B10" s="54">
        <v>11.5</v>
      </c>
      <c r="C10" s="64">
        <v>6.6</v>
      </c>
      <c r="D10" s="54">
        <v>8.8000000000000007</v>
      </c>
      <c r="E10" s="64"/>
      <c r="F10" s="65"/>
    </row>
    <row r="11" spans="1:6" x14ac:dyDescent="0.25">
      <c r="A11" s="4" t="s">
        <v>110</v>
      </c>
      <c r="B11" s="56">
        <v>10.7</v>
      </c>
      <c r="C11" s="62">
        <v>7.3</v>
      </c>
      <c r="D11" s="56">
        <v>10</v>
      </c>
      <c r="E11" s="62"/>
      <c r="F11" s="66"/>
    </row>
    <row r="12" spans="1:6" x14ac:dyDescent="0.25">
      <c r="A12" s="5" t="s">
        <v>111</v>
      </c>
      <c r="B12" s="54">
        <v>15.5</v>
      </c>
      <c r="C12" s="64">
        <v>11.9</v>
      </c>
      <c r="D12" s="54">
        <v>10.3</v>
      </c>
      <c r="E12" s="64"/>
      <c r="F12" s="65"/>
    </row>
    <row r="13" spans="1:6" x14ac:dyDescent="0.25">
      <c r="A13" s="4" t="s">
        <v>112</v>
      </c>
      <c r="B13" s="56">
        <v>10.9</v>
      </c>
      <c r="C13" s="62">
        <v>5.9</v>
      </c>
      <c r="D13" s="56">
        <v>7.9</v>
      </c>
      <c r="E13" s="62"/>
      <c r="F13" s="66"/>
    </row>
    <row r="14" spans="1:6" x14ac:dyDescent="0.25">
      <c r="A14" s="5" t="s">
        <v>113</v>
      </c>
      <c r="B14" s="54">
        <v>9</v>
      </c>
      <c r="C14" s="64">
        <v>1.7</v>
      </c>
      <c r="D14" s="54">
        <v>7.2</v>
      </c>
      <c r="E14" s="64"/>
      <c r="F14" s="65"/>
    </row>
    <row r="15" spans="1:6" ht="21" customHeight="1" x14ac:dyDescent="0.25">
      <c r="A15" s="6" t="s">
        <v>15</v>
      </c>
      <c r="B15" s="54"/>
      <c r="C15" s="64"/>
      <c r="D15" s="54"/>
      <c r="E15" s="65"/>
      <c r="F15" s="65"/>
    </row>
    <row r="16" spans="1:6" ht="21" customHeight="1" x14ac:dyDescent="0.25">
      <c r="A16" s="4" t="s">
        <v>107</v>
      </c>
      <c r="B16" s="56">
        <v>-12.1</v>
      </c>
      <c r="C16" s="62">
        <v>-11.6</v>
      </c>
      <c r="D16" s="56">
        <v>-8.8000000000000007</v>
      </c>
      <c r="E16" s="66"/>
      <c r="F16" s="66"/>
    </row>
    <row r="17" spans="1:6" x14ac:dyDescent="0.25">
      <c r="A17" s="5" t="s">
        <v>115</v>
      </c>
      <c r="B17" s="54">
        <v>3.9</v>
      </c>
      <c r="C17" s="64">
        <v>6.3</v>
      </c>
      <c r="D17" s="54">
        <v>5.2</v>
      </c>
      <c r="E17" s="65"/>
      <c r="F17" s="65"/>
    </row>
    <row r="18" spans="1:6" x14ac:dyDescent="0.25">
      <c r="A18" s="4" t="s">
        <v>114</v>
      </c>
      <c r="B18" s="56">
        <v>-2</v>
      </c>
      <c r="C18" s="62">
        <v>-0.5</v>
      </c>
      <c r="D18" s="56">
        <v>3.8</v>
      </c>
      <c r="E18" s="66"/>
      <c r="F18" s="66"/>
    </row>
    <row r="19" spans="1:6" x14ac:dyDescent="0.25">
      <c r="A19" s="53" t="s">
        <v>110</v>
      </c>
      <c r="B19" s="60">
        <v>-7.1</v>
      </c>
      <c r="C19" s="67">
        <v>0.8</v>
      </c>
      <c r="D19" s="60">
        <v>5.3</v>
      </c>
      <c r="E19" s="68"/>
      <c r="F19" s="68"/>
    </row>
    <row r="20" spans="1:6" x14ac:dyDescent="0.25">
      <c r="A20" s="7" t="s">
        <v>111</v>
      </c>
      <c r="B20" s="56">
        <v>1.3</v>
      </c>
      <c r="C20" s="62">
        <v>4.2</v>
      </c>
      <c r="D20" s="56">
        <v>5.3</v>
      </c>
      <c r="E20" s="66"/>
      <c r="F20" s="66"/>
    </row>
    <row r="21" spans="1:6" x14ac:dyDescent="0.25">
      <c r="A21" s="59" t="s">
        <v>112</v>
      </c>
      <c r="B21" s="60">
        <v>-2.1</v>
      </c>
      <c r="C21" s="67">
        <v>-1.3</v>
      </c>
      <c r="D21" s="60">
        <v>2.7</v>
      </c>
      <c r="E21" s="68"/>
      <c r="F21" s="68"/>
    </row>
    <row r="22" spans="1:6" x14ac:dyDescent="0.25">
      <c r="A22" s="7" t="s">
        <v>113</v>
      </c>
      <c r="B22" s="56">
        <v>0</v>
      </c>
      <c r="C22" s="62">
        <v>-5.3</v>
      </c>
      <c r="D22" s="56">
        <v>2.2000000000000002</v>
      </c>
      <c r="E22" s="66"/>
      <c r="F22" s="66"/>
    </row>
    <row r="23" spans="1:6" ht="3.95" customHeight="1" x14ac:dyDescent="0.25">
      <c r="A23" s="3"/>
      <c r="B23" s="44"/>
      <c r="C23" s="8"/>
      <c r="D23" s="44"/>
      <c r="E23" s="58"/>
      <c r="F23" s="58"/>
    </row>
    <row r="24" spans="1:6" ht="3.95" customHeight="1" x14ac:dyDescent="0.25"/>
    <row r="25" spans="1:6" x14ac:dyDescent="0.25">
      <c r="A25" s="1" t="s">
        <v>108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showGridLines="0" workbookViewId="0">
      <selection sqref="A1:H27"/>
    </sheetView>
  </sheetViews>
  <sheetFormatPr baseColWidth="10" defaultColWidth="8.7265625" defaultRowHeight="16.5" x14ac:dyDescent="0.25"/>
  <cols>
    <col min="1" max="1" width="18.1796875" style="1" customWidth="1"/>
    <col min="2" max="2" width="9.7265625" style="1" customWidth="1"/>
    <col min="3" max="8" width="13.6328125" style="1" customWidth="1"/>
    <col min="9" max="10" width="8.7265625" style="1"/>
    <col min="11" max="11" width="8.7265625" style="2"/>
    <col min="12" max="16384" width="8.7265625" style="1"/>
  </cols>
  <sheetData>
    <row r="1" spans="1:8" x14ac:dyDescent="0.25">
      <c r="A1" s="1" t="s">
        <v>4</v>
      </c>
    </row>
    <row r="2" spans="1:8" x14ac:dyDescent="0.25">
      <c r="A2" s="12" t="s">
        <v>118</v>
      </c>
    </row>
    <row r="3" spans="1:8" x14ac:dyDescent="0.25">
      <c r="A3" s="1" t="s">
        <v>30</v>
      </c>
    </row>
    <row r="5" spans="1:8" x14ac:dyDescent="0.25">
      <c r="A5" s="3"/>
      <c r="B5" s="3"/>
      <c r="C5" s="16" t="s">
        <v>2</v>
      </c>
      <c r="D5" s="11" t="s">
        <v>3</v>
      </c>
      <c r="E5" s="11" t="s">
        <v>0</v>
      </c>
      <c r="F5" s="11" t="s">
        <v>1</v>
      </c>
      <c r="G5" s="16" t="s">
        <v>29</v>
      </c>
      <c r="H5" s="11" t="s">
        <v>28</v>
      </c>
    </row>
    <row r="6" spans="1:8" x14ac:dyDescent="0.25">
      <c r="A6" s="198" t="s">
        <v>13</v>
      </c>
      <c r="B6" s="15">
        <v>2020</v>
      </c>
      <c r="C6" s="92">
        <v>103.396</v>
      </c>
      <c r="D6" s="64">
        <v>73.398333333333326</v>
      </c>
      <c r="E6" s="64">
        <v>100.26666666666667</v>
      </c>
      <c r="F6" s="64">
        <v>107.30233333333332</v>
      </c>
      <c r="G6" s="92">
        <f>+(SUM(C6:F6)/4)</f>
        <v>96.090833333333322</v>
      </c>
      <c r="H6" s="94"/>
    </row>
    <row r="7" spans="1:8" x14ac:dyDescent="0.25">
      <c r="A7" s="198"/>
      <c r="B7" s="15">
        <v>2021</v>
      </c>
      <c r="C7" s="92">
        <v>106.93933333333332</v>
      </c>
      <c r="D7" s="64">
        <v>101.70433333333334</v>
      </c>
      <c r="E7" s="64">
        <v>100.80133333333333</v>
      </c>
      <c r="F7" s="64">
        <v>106.99966666666667</v>
      </c>
      <c r="G7" s="92">
        <f t="shared" ref="G7:G8" si="0">+(SUM(C7:F7)/4)</f>
        <v>104.11116666666666</v>
      </c>
      <c r="H7" s="95">
        <f>+(G7-G6)*100/G6</f>
        <v>8.3466164826683169</v>
      </c>
    </row>
    <row r="8" spans="1:8" x14ac:dyDescent="0.25">
      <c r="A8" s="198"/>
      <c r="B8" s="15">
        <v>2022</v>
      </c>
      <c r="C8" s="92">
        <v>100.61166666666668</v>
      </c>
      <c r="D8" s="64">
        <v>105.807</v>
      </c>
      <c r="E8" s="64">
        <v>98.067333333333337</v>
      </c>
      <c r="F8" s="64">
        <v>106.37666666666667</v>
      </c>
      <c r="G8" s="92">
        <f t="shared" si="0"/>
        <v>102.71566666666668</v>
      </c>
      <c r="H8" s="95">
        <f>+(G8-G7)*100/G7</f>
        <v>-1.3403941620095035</v>
      </c>
    </row>
    <row r="9" spans="1:8" x14ac:dyDescent="0.25">
      <c r="A9" s="197" t="s">
        <v>27</v>
      </c>
      <c r="B9" s="14">
        <v>2020</v>
      </c>
      <c r="C9" s="93">
        <v>105.782</v>
      </c>
      <c r="D9" s="62">
        <v>80.081333333333333</v>
      </c>
      <c r="E9" s="62">
        <v>135.18899999999999</v>
      </c>
      <c r="F9" s="62">
        <v>129.05199999999999</v>
      </c>
      <c r="G9" s="93">
        <f>+(SUM(C9:F9)/4)</f>
        <v>112.52608333333333</v>
      </c>
      <c r="H9" s="57"/>
    </row>
    <row r="10" spans="1:8" x14ac:dyDescent="0.25">
      <c r="A10" s="197"/>
      <c r="B10" s="14">
        <v>2021</v>
      </c>
      <c r="C10" s="93">
        <v>143.40833333333333</v>
      </c>
      <c r="D10" s="62">
        <v>170.03733333333335</v>
      </c>
      <c r="E10" s="62">
        <v>197.33866666666665</v>
      </c>
      <c r="F10" s="62">
        <v>212.93866666666668</v>
      </c>
      <c r="G10" s="93">
        <f t="shared" ref="G10:G11" si="1">+(SUM(C10:F10)/4)</f>
        <v>180.93074999999999</v>
      </c>
      <c r="H10" s="96">
        <f>+(G10-G9)*100/G9</f>
        <v>60.790053861586152</v>
      </c>
    </row>
    <row r="11" spans="1:8" x14ac:dyDescent="0.25">
      <c r="A11" s="197"/>
      <c r="B11" s="14">
        <v>2022</v>
      </c>
      <c r="C11" s="93">
        <v>185.93799999999999</v>
      </c>
      <c r="D11" s="62">
        <v>225.24333333333334</v>
      </c>
      <c r="E11" s="62">
        <v>188.57166666666669</v>
      </c>
      <c r="F11" s="62">
        <v>209.88499999999999</v>
      </c>
      <c r="G11" s="93">
        <f t="shared" si="1"/>
        <v>202.40950000000001</v>
      </c>
      <c r="H11" s="96">
        <f>+(G11-G10)*100/G10</f>
        <v>11.871254609843833</v>
      </c>
    </row>
    <row r="12" spans="1:8" x14ac:dyDescent="0.25">
      <c r="A12" s="198" t="s">
        <v>26</v>
      </c>
      <c r="B12" s="15">
        <v>2020</v>
      </c>
      <c r="C12" s="92">
        <v>105.90033333333334</v>
      </c>
      <c r="D12" s="64">
        <v>79.49966666666667</v>
      </c>
      <c r="E12" s="64">
        <v>125.33033333333333</v>
      </c>
      <c r="F12" s="64">
        <v>116.41766666666666</v>
      </c>
      <c r="G12" s="92">
        <f>+(SUM(C12:F12)/4)</f>
        <v>106.78699999999999</v>
      </c>
      <c r="H12" s="55"/>
    </row>
    <row r="13" spans="1:8" x14ac:dyDescent="0.25">
      <c r="A13" s="198"/>
      <c r="B13" s="15">
        <v>2021</v>
      </c>
      <c r="C13" s="92">
        <v>109.12866666666667</v>
      </c>
      <c r="D13" s="64">
        <v>127.28666666666668</v>
      </c>
      <c r="E13" s="64">
        <v>138.78800000000001</v>
      </c>
      <c r="F13" s="64">
        <v>134.863</v>
      </c>
      <c r="G13" s="92">
        <f t="shared" ref="G13:G14" si="2">+(SUM(C13:F13)/4)</f>
        <v>127.51658333333334</v>
      </c>
      <c r="H13" s="95">
        <f>+(G13-G12)*100/G12</f>
        <v>19.412085116477993</v>
      </c>
    </row>
    <row r="14" spans="1:8" x14ac:dyDescent="0.25">
      <c r="A14" s="198"/>
      <c r="B14" s="15">
        <v>2022</v>
      </c>
      <c r="C14" s="92">
        <v>125.03699999999999</v>
      </c>
      <c r="D14" s="64">
        <v>137.81366666666668</v>
      </c>
      <c r="E14" s="64">
        <v>138.38999999999999</v>
      </c>
      <c r="F14" s="64">
        <v>114.58633333333334</v>
      </c>
      <c r="G14" s="92">
        <f t="shared" si="2"/>
        <v>128.95675</v>
      </c>
      <c r="H14" s="95">
        <f>+(G14-G13)*100/G13</f>
        <v>1.1293955884169227</v>
      </c>
    </row>
    <row r="15" spans="1:8" x14ac:dyDescent="0.25">
      <c r="A15" s="197" t="s">
        <v>25</v>
      </c>
      <c r="B15" s="14">
        <v>2020</v>
      </c>
      <c r="C15" s="93">
        <v>99.00366666666666</v>
      </c>
      <c r="D15" s="62">
        <v>61.221000000000004</v>
      </c>
      <c r="E15" s="62">
        <v>103.06633333333333</v>
      </c>
      <c r="F15" s="62">
        <v>113.47666666666665</v>
      </c>
      <c r="G15" s="93">
        <f>+(SUM(C15:F15)/4)</f>
        <v>94.191916666666657</v>
      </c>
      <c r="H15" s="57"/>
    </row>
    <row r="16" spans="1:8" x14ac:dyDescent="0.25">
      <c r="A16" s="197"/>
      <c r="B16" s="14">
        <v>2021</v>
      </c>
      <c r="C16" s="93">
        <v>103.25566666666667</v>
      </c>
      <c r="D16" s="62">
        <v>89.572666666666677</v>
      </c>
      <c r="E16" s="62">
        <v>83.197333333333333</v>
      </c>
      <c r="F16" s="62">
        <v>97.61733333333332</v>
      </c>
      <c r="G16" s="93">
        <f t="shared" ref="G16:G17" si="3">+(SUM(C16:F16)/4)</f>
        <v>93.410749999999993</v>
      </c>
      <c r="H16" s="96">
        <f>+(G16-G15)*100/G15</f>
        <v>-0.82933514287761489</v>
      </c>
    </row>
    <row r="17" spans="1:8" x14ac:dyDescent="0.25">
      <c r="A17" s="197"/>
      <c r="B17" s="14">
        <v>2022</v>
      </c>
      <c r="C17" s="93">
        <v>90.529666666666671</v>
      </c>
      <c r="D17" s="62">
        <v>99.022666666666666</v>
      </c>
      <c r="E17" s="62">
        <v>91.680666666666681</v>
      </c>
      <c r="F17" s="62">
        <v>105.53233333333333</v>
      </c>
      <c r="G17" s="93">
        <f t="shared" si="3"/>
        <v>96.691333333333333</v>
      </c>
      <c r="H17" s="96">
        <f>+(G17-G16)*100/G16</f>
        <v>3.5119976376737578</v>
      </c>
    </row>
    <row r="18" spans="1:8" x14ac:dyDescent="0.25">
      <c r="A18" s="198" t="s">
        <v>24</v>
      </c>
      <c r="B18" s="15">
        <v>2020</v>
      </c>
      <c r="C18" s="92">
        <v>110.15833333333335</v>
      </c>
      <c r="D18" s="64">
        <v>92.48899999999999</v>
      </c>
      <c r="E18" s="64">
        <v>116.64866666666666</v>
      </c>
      <c r="F18" s="64">
        <v>115.72566666666667</v>
      </c>
      <c r="G18" s="92">
        <f>+(SUM(C18:F18)/4)</f>
        <v>108.75541666666666</v>
      </c>
      <c r="H18" s="55"/>
    </row>
    <row r="19" spans="1:8" x14ac:dyDescent="0.25">
      <c r="A19" s="198"/>
      <c r="B19" s="15">
        <v>2021</v>
      </c>
      <c r="C19" s="92">
        <v>110.20733333333334</v>
      </c>
      <c r="D19" s="64">
        <v>121.95666666666666</v>
      </c>
      <c r="E19" s="64">
        <v>119.85833333333333</v>
      </c>
      <c r="F19" s="64">
        <v>120.25866666666667</v>
      </c>
      <c r="G19" s="92">
        <f t="shared" ref="G19:G20" si="4">+(SUM(C19:F19)/4)</f>
        <v>118.07025</v>
      </c>
      <c r="H19" s="95">
        <f>+(G19-G18)*100/G18</f>
        <v>8.5649373785980085</v>
      </c>
    </row>
    <row r="20" spans="1:8" x14ac:dyDescent="0.25">
      <c r="A20" s="198"/>
      <c r="B20" s="15">
        <v>2022</v>
      </c>
      <c r="C20" s="92">
        <v>115.89299999999999</v>
      </c>
      <c r="D20" s="64">
        <v>120.31933333333332</v>
      </c>
      <c r="E20" s="64">
        <v>101.08133333333335</v>
      </c>
      <c r="F20" s="64">
        <v>111.024</v>
      </c>
      <c r="G20" s="92">
        <f t="shared" si="4"/>
        <v>112.07941666666666</v>
      </c>
      <c r="H20" s="95">
        <f>+(G20-G19)*100/G19</f>
        <v>-5.0739566769218678</v>
      </c>
    </row>
    <row r="21" spans="1:8" x14ac:dyDescent="0.25">
      <c r="A21" s="197" t="s">
        <v>23</v>
      </c>
      <c r="B21" s="14">
        <v>2020</v>
      </c>
      <c r="C21" s="93">
        <v>99.112333333333325</v>
      </c>
      <c r="D21" s="62">
        <v>61.890333333333331</v>
      </c>
      <c r="E21" s="62">
        <v>59.701000000000001</v>
      </c>
      <c r="F21" s="62">
        <v>84.74499999999999</v>
      </c>
      <c r="G21" s="93">
        <f>+(SUM(C21:F21)/4)</f>
        <v>76.362166666666653</v>
      </c>
      <c r="H21" s="57"/>
    </row>
    <row r="22" spans="1:8" x14ac:dyDescent="0.25">
      <c r="A22" s="197"/>
      <c r="B22" s="14">
        <v>2021</v>
      </c>
      <c r="C22" s="93">
        <v>104.02666666666666</v>
      </c>
      <c r="D22" s="62">
        <v>70.214999999999989</v>
      </c>
      <c r="E22" s="62">
        <v>64.317333333333337</v>
      </c>
      <c r="F22" s="62">
        <v>75.895333333333326</v>
      </c>
      <c r="G22" s="93">
        <f t="shared" ref="G22:G23" si="5">+(SUM(C22:F22)/4)</f>
        <v>78.613583333333324</v>
      </c>
      <c r="H22" s="96">
        <f>+(G22-G21)*100/G21</f>
        <v>2.9483404740130976</v>
      </c>
    </row>
    <row r="23" spans="1:8" x14ac:dyDescent="0.25">
      <c r="A23" s="197"/>
      <c r="B23" s="14">
        <v>2022</v>
      </c>
      <c r="C23" s="93">
        <v>72.030666666666676</v>
      </c>
      <c r="D23" s="62">
        <v>66.939333333333337</v>
      </c>
      <c r="E23" s="62">
        <v>64.137</v>
      </c>
      <c r="F23" s="62">
        <v>91.415999999999997</v>
      </c>
      <c r="G23" s="93">
        <f t="shared" si="5"/>
        <v>73.630750000000006</v>
      </c>
      <c r="H23" s="96">
        <f>+(G23-G22)*100/G22</f>
        <v>-6.3383872379985036</v>
      </c>
    </row>
    <row r="24" spans="1:8" ht="3.95" customHeight="1" x14ac:dyDescent="0.25">
      <c r="C24" s="13"/>
      <c r="D24" s="13"/>
      <c r="E24" s="13"/>
      <c r="F24" s="13"/>
      <c r="G24" s="13"/>
      <c r="H24" s="13"/>
    </row>
    <row r="25" spans="1:8" x14ac:dyDescent="0.25">
      <c r="A25" s="1" t="s">
        <v>22</v>
      </c>
    </row>
    <row r="26" spans="1:8" ht="3.95" customHeight="1" x14ac:dyDescent="0.25"/>
    <row r="27" spans="1:8" x14ac:dyDescent="0.25">
      <c r="A27" s="1" t="s">
        <v>12</v>
      </c>
    </row>
  </sheetData>
  <mergeCells count="6">
    <mergeCell ref="A21:A23"/>
    <mergeCell ref="A6:A8"/>
    <mergeCell ref="A9:A11"/>
    <mergeCell ref="A12:A14"/>
    <mergeCell ref="A15:A17"/>
    <mergeCell ref="A18:A20"/>
  </mergeCells>
  <pageMargins left="0.7" right="0.7" top="0.75" bottom="0.75" header="0.3" footer="0.3"/>
  <pageSetup paperSize="9" orientation="portrait" verticalDpi="0" r:id="rId1"/>
  <ignoredErrors>
    <ignoredError sqref="G6 G7:H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showGridLines="0" topLeftCell="A13" zoomScaleNormal="100" workbookViewId="0">
      <selection sqref="A1:F39"/>
    </sheetView>
  </sheetViews>
  <sheetFormatPr baseColWidth="10" defaultColWidth="8.7265625" defaultRowHeight="16.5" x14ac:dyDescent="0.25"/>
  <cols>
    <col min="1" max="1" width="55.36328125" style="1" customWidth="1"/>
    <col min="2" max="6" width="10.6328125" style="1" customWidth="1"/>
    <col min="7" max="7" width="8.7265625" style="2"/>
    <col min="8" max="16384" width="8.7265625" style="1"/>
  </cols>
  <sheetData>
    <row r="1" spans="1:6" x14ac:dyDescent="0.25">
      <c r="A1" s="1" t="s">
        <v>5</v>
      </c>
    </row>
    <row r="2" spans="1:6" x14ac:dyDescent="0.25">
      <c r="A2" s="12" t="s">
        <v>54</v>
      </c>
    </row>
    <row r="3" spans="1:6" x14ac:dyDescent="0.25">
      <c r="A3" s="1" t="s">
        <v>30</v>
      </c>
    </row>
    <row r="5" spans="1:6" ht="66.75" customHeight="1" x14ac:dyDescent="0.25">
      <c r="A5" s="3"/>
      <c r="B5" s="11">
        <v>2008</v>
      </c>
      <c r="C5" s="11">
        <v>2021</v>
      </c>
      <c r="D5" s="11">
        <v>2022</v>
      </c>
      <c r="E5" s="10" t="s">
        <v>119</v>
      </c>
      <c r="F5" s="10" t="s">
        <v>141</v>
      </c>
    </row>
    <row r="6" spans="1:6" x14ac:dyDescent="0.25">
      <c r="A6" s="17" t="s">
        <v>53</v>
      </c>
      <c r="B6" s="111">
        <v>131.29858333333334</v>
      </c>
      <c r="C6" s="111">
        <v>104.11116666666668</v>
      </c>
      <c r="D6" s="111">
        <v>102.71566666666666</v>
      </c>
      <c r="E6" s="106">
        <f>+(D6-C6)*100/C6</f>
        <v>-1.3403941620095308</v>
      </c>
      <c r="F6" s="106">
        <f>+(D6-B6)*100/B6</f>
        <v>-21.769402183191879</v>
      </c>
    </row>
    <row r="7" spans="1:6" ht="2.25" customHeight="1" x14ac:dyDescent="0.25">
      <c r="A7" s="3"/>
      <c r="B7" s="112"/>
      <c r="C7" s="112"/>
      <c r="D7" s="112"/>
      <c r="E7" s="107"/>
      <c r="F7" s="107"/>
    </row>
    <row r="8" spans="1:6" ht="20.100000000000001" customHeight="1" x14ac:dyDescent="0.25">
      <c r="A8" s="99" t="s">
        <v>52</v>
      </c>
      <c r="B8" s="113">
        <v>220.75391666666667</v>
      </c>
      <c r="C8" s="113">
        <v>166.30991666666668</v>
      </c>
      <c r="D8" s="113">
        <v>238.26408333333333</v>
      </c>
      <c r="E8" s="108">
        <f t="shared" ref="E8:E9" si="0">+(D8-C8)*100/C8</f>
        <v>43.265108965741156</v>
      </c>
      <c r="F8" s="108">
        <f t="shared" ref="F8:F9" si="1">+(D8-B8)*100/B8</f>
        <v>7.9319845967247833</v>
      </c>
    </row>
    <row r="9" spans="1:6" x14ac:dyDescent="0.25">
      <c r="A9" s="85" t="s">
        <v>51</v>
      </c>
      <c r="B9" s="114">
        <v>220.72583333333333</v>
      </c>
      <c r="C9" s="114">
        <v>166.30991666666668</v>
      </c>
      <c r="D9" s="114">
        <v>238.26408333333333</v>
      </c>
      <c r="E9" s="109">
        <f t="shared" si="0"/>
        <v>43.265108965741156</v>
      </c>
      <c r="F9" s="109">
        <f t="shared" si="1"/>
        <v>7.9457169716579035</v>
      </c>
    </row>
    <row r="10" spans="1:6" ht="1.5" customHeight="1" x14ac:dyDescent="0.25">
      <c r="A10" s="86"/>
      <c r="B10" s="112"/>
      <c r="C10" s="112"/>
      <c r="D10" s="112"/>
      <c r="E10" s="107"/>
      <c r="F10" s="107"/>
    </row>
    <row r="11" spans="1:6" ht="19.5" customHeight="1" x14ac:dyDescent="0.25">
      <c r="A11" s="99" t="s">
        <v>50</v>
      </c>
      <c r="B11" s="113">
        <v>140.05175</v>
      </c>
      <c r="C11" s="113">
        <v>112.83583333333331</v>
      </c>
      <c r="D11" s="113">
        <v>112.27225000000003</v>
      </c>
      <c r="E11" s="108">
        <f t="shared" ref="E11:E15" si="2">+(D11-C11)*100/C11</f>
        <v>-0.4994719467071933</v>
      </c>
      <c r="F11" s="108">
        <f t="shared" ref="F11:F15" si="3">+(D11-B11)*100/B11</f>
        <v>-19.835168071802009</v>
      </c>
    </row>
    <row r="12" spans="1:6" ht="19.5" customHeight="1" x14ac:dyDescent="0.25">
      <c r="A12" s="85" t="s">
        <v>49</v>
      </c>
      <c r="B12" s="114">
        <v>97.810083333333353</v>
      </c>
      <c r="C12" s="114">
        <v>121.41333333333334</v>
      </c>
      <c r="D12" s="114">
        <v>114.73550000000002</v>
      </c>
      <c r="E12" s="109">
        <f t="shared" si="2"/>
        <v>-5.5000823632769533</v>
      </c>
      <c r="F12" s="109">
        <f t="shared" si="3"/>
        <v>17.304367903445531</v>
      </c>
    </row>
    <row r="13" spans="1:6" x14ac:dyDescent="0.25">
      <c r="A13" s="84" t="s">
        <v>48</v>
      </c>
      <c r="B13" s="115">
        <v>78.386083333333332</v>
      </c>
      <c r="C13" s="115">
        <v>121.67991666666666</v>
      </c>
      <c r="D13" s="115">
        <v>131.44300000000001</v>
      </c>
      <c r="E13" s="110">
        <f t="shared" si="2"/>
        <v>8.0235782541490526</v>
      </c>
      <c r="F13" s="110">
        <f t="shared" si="3"/>
        <v>67.686653562016247</v>
      </c>
    </row>
    <row r="14" spans="1:6" x14ac:dyDescent="0.25">
      <c r="A14" s="85" t="s">
        <v>47</v>
      </c>
      <c r="B14" s="114">
        <v>269.00433333333331</v>
      </c>
      <c r="C14" s="114">
        <v>91.731333333333325</v>
      </c>
      <c r="D14" s="114">
        <v>83.839000000000013</v>
      </c>
      <c r="E14" s="109">
        <f t="shared" si="2"/>
        <v>-8.6037486282404192</v>
      </c>
      <c r="F14" s="109">
        <f t="shared" si="3"/>
        <v>-68.833587563025617</v>
      </c>
    </row>
    <row r="15" spans="1:6" x14ac:dyDescent="0.25">
      <c r="A15" s="84" t="s">
        <v>46</v>
      </c>
      <c r="B15" s="115">
        <v>146.46691666666663</v>
      </c>
      <c r="C15" s="115">
        <v>162.30691666666667</v>
      </c>
      <c r="D15" s="115">
        <v>192.87383333333335</v>
      </c>
      <c r="E15" s="110">
        <f t="shared" si="2"/>
        <v>18.832787471061781</v>
      </c>
      <c r="F15" s="110">
        <f t="shared" si="3"/>
        <v>31.68423130820787</v>
      </c>
    </row>
    <row r="16" spans="1:6" x14ac:dyDescent="0.25">
      <c r="A16" s="85" t="s">
        <v>45</v>
      </c>
      <c r="B16" s="114"/>
      <c r="C16" s="114"/>
      <c r="D16" s="114"/>
      <c r="E16" s="109"/>
      <c r="F16" s="109"/>
    </row>
    <row r="17" spans="1:6" x14ac:dyDescent="0.25">
      <c r="A17" s="87" t="s">
        <v>142</v>
      </c>
      <c r="B17" s="115">
        <v>135.35524999999998</v>
      </c>
      <c r="C17" s="115">
        <v>147.54866666666666</v>
      </c>
      <c r="D17" s="115">
        <v>150.40133333333333</v>
      </c>
      <c r="E17" s="110">
        <f t="shared" ref="E17:E18" si="4">+(D17-C17)*100/C17</f>
        <v>1.9333733954446652</v>
      </c>
      <c r="F17" s="110">
        <f t="shared" ref="F17:F18" si="5">+(D17-B17)*100/B17</f>
        <v>11.115995377595878</v>
      </c>
    </row>
    <row r="18" spans="1:6" x14ac:dyDescent="0.25">
      <c r="A18" s="85" t="s">
        <v>44</v>
      </c>
      <c r="B18" s="114">
        <v>108.80708333333332</v>
      </c>
      <c r="C18" s="114">
        <v>114.24566666666665</v>
      </c>
      <c r="D18" s="114">
        <v>83.856833333333327</v>
      </c>
      <c r="E18" s="109">
        <f t="shared" si="4"/>
        <v>-26.599550092344852</v>
      </c>
      <c r="F18" s="109">
        <f t="shared" si="5"/>
        <v>-22.930722187970296</v>
      </c>
    </row>
    <row r="19" spans="1:6" x14ac:dyDescent="0.25">
      <c r="A19" s="87" t="s">
        <v>43</v>
      </c>
      <c r="B19" s="115"/>
      <c r="C19" s="115"/>
      <c r="D19" s="115"/>
      <c r="E19" s="110"/>
      <c r="F19" s="110"/>
    </row>
    <row r="20" spans="1:6" x14ac:dyDescent="0.25">
      <c r="A20" s="85" t="s">
        <v>42</v>
      </c>
      <c r="B20" s="114"/>
      <c r="C20" s="114"/>
      <c r="D20" s="114"/>
      <c r="E20" s="109"/>
      <c r="F20" s="109"/>
    </row>
    <row r="21" spans="1:6" x14ac:dyDescent="0.25">
      <c r="A21" s="84" t="s">
        <v>41</v>
      </c>
      <c r="B21" s="115">
        <v>104.05841666666667</v>
      </c>
      <c r="C21" s="115">
        <v>104.9755</v>
      </c>
      <c r="D21" s="115">
        <v>116.47733333333333</v>
      </c>
      <c r="E21" s="110">
        <f>+(D21-C21)*100/C21</f>
        <v>10.956683543620501</v>
      </c>
      <c r="F21" s="110">
        <f>+(D21-B21)*100/B21</f>
        <v>11.934562397243207</v>
      </c>
    </row>
    <row r="22" spans="1:6" x14ac:dyDescent="0.25">
      <c r="A22" s="88" t="s">
        <v>40</v>
      </c>
      <c r="B22" s="114"/>
      <c r="C22" s="114"/>
      <c r="D22" s="114"/>
      <c r="E22" s="109"/>
      <c r="F22" s="109"/>
    </row>
    <row r="23" spans="1:6" x14ac:dyDescent="0.25">
      <c r="A23" s="87" t="s">
        <v>39</v>
      </c>
      <c r="B23" s="115">
        <v>113.88208333333334</v>
      </c>
      <c r="C23" s="115">
        <v>113.29541666666667</v>
      </c>
      <c r="D23" s="115">
        <v>107.16033333333333</v>
      </c>
      <c r="E23" s="110">
        <f t="shared" ref="E23:E26" si="6">+(D23-C23)*100/C23</f>
        <v>-5.4151204998731259</v>
      </c>
      <c r="F23" s="110">
        <f t="shared" ref="F23:F26" si="7">+(D23-B23)*100/B23</f>
        <v>-5.9023770932653417</v>
      </c>
    </row>
    <row r="24" spans="1:6" x14ac:dyDescent="0.25">
      <c r="A24" s="88" t="s">
        <v>38</v>
      </c>
      <c r="B24" s="114">
        <v>127.065</v>
      </c>
      <c r="C24" s="114">
        <v>115.85566666666669</v>
      </c>
      <c r="D24" s="114">
        <v>127.25533333333333</v>
      </c>
      <c r="E24" s="109">
        <f t="shared" si="6"/>
        <v>9.8395417286450932</v>
      </c>
      <c r="F24" s="109">
        <f t="shared" si="7"/>
        <v>0.14979210115557229</v>
      </c>
    </row>
    <row r="25" spans="1:6" x14ac:dyDescent="0.25">
      <c r="A25" s="87" t="s">
        <v>88</v>
      </c>
      <c r="B25" s="115">
        <v>139.76400000000001</v>
      </c>
      <c r="C25" s="115">
        <v>98.696666666666673</v>
      </c>
      <c r="D25" s="115">
        <v>70.079999999999984</v>
      </c>
      <c r="E25" s="110">
        <f t="shared" si="6"/>
        <v>-28.99456246411566</v>
      </c>
      <c r="F25" s="110">
        <f t="shared" si="7"/>
        <v>-49.858332617841519</v>
      </c>
    </row>
    <row r="26" spans="1:6" x14ac:dyDescent="0.25">
      <c r="A26" s="88" t="s">
        <v>86</v>
      </c>
      <c r="B26" s="114">
        <v>150.23991666666666</v>
      </c>
      <c r="C26" s="114">
        <v>106.32016666666665</v>
      </c>
      <c r="D26" s="114">
        <v>107.81983333333334</v>
      </c>
      <c r="E26" s="109">
        <f t="shared" si="6"/>
        <v>1.4105194843875817</v>
      </c>
      <c r="F26" s="109">
        <f t="shared" si="7"/>
        <v>-28.234895408954227</v>
      </c>
    </row>
    <row r="27" spans="1:6" x14ac:dyDescent="0.25">
      <c r="A27" s="87" t="s">
        <v>85</v>
      </c>
      <c r="B27" s="115"/>
      <c r="C27" s="115"/>
      <c r="D27" s="115"/>
      <c r="E27" s="110"/>
      <c r="F27" s="110"/>
    </row>
    <row r="28" spans="1:6" x14ac:dyDescent="0.25">
      <c r="A28" s="88" t="s">
        <v>37</v>
      </c>
      <c r="B28" s="114">
        <v>192.74958333333333</v>
      </c>
      <c r="C28" s="114">
        <v>107.67524999999999</v>
      </c>
      <c r="D28" s="114">
        <v>88.612000000000009</v>
      </c>
      <c r="E28" s="109">
        <f t="shared" ref="E28:E34" si="8">+(D28-C28)*100/C28</f>
        <v>-17.704393535190292</v>
      </c>
      <c r="F28" s="109">
        <f t="shared" ref="F28:F34" si="9">+(D28-B28)*100/B28</f>
        <v>-54.027397378723258</v>
      </c>
    </row>
    <row r="29" spans="1:6" x14ac:dyDescent="0.25">
      <c r="A29" s="87" t="s">
        <v>36</v>
      </c>
      <c r="B29" s="115">
        <v>187.60799999999998</v>
      </c>
      <c r="C29" s="115">
        <v>131.51291666666668</v>
      </c>
      <c r="D29" s="115">
        <v>147.21141666666668</v>
      </c>
      <c r="E29" s="110">
        <f t="shared" si="8"/>
        <v>11.936850309380251</v>
      </c>
      <c r="F29" s="110">
        <f t="shared" si="9"/>
        <v>-21.532441757991826</v>
      </c>
    </row>
    <row r="30" spans="1:6" x14ac:dyDescent="0.25">
      <c r="A30" s="88" t="s">
        <v>143</v>
      </c>
      <c r="B30" s="114">
        <v>190.297</v>
      </c>
      <c r="C30" s="114">
        <v>96.876166666666663</v>
      </c>
      <c r="D30" s="114">
        <v>96.490833333333342</v>
      </c>
      <c r="E30" s="109">
        <f t="shared" si="8"/>
        <v>-0.39775865064849569</v>
      </c>
      <c r="F30" s="109">
        <f t="shared" si="9"/>
        <v>-49.294611405679888</v>
      </c>
    </row>
    <row r="31" spans="1:6" x14ac:dyDescent="0.25">
      <c r="A31" s="87" t="s">
        <v>35</v>
      </c>
      <c r="B31" s="115">
        <v>258.36433333333326</v>
      </c>
      <c r="C31" s="115">
        <v>54.759333333333331</v>
      </c>
      <c r="D31" s="115">
        <v>49.052</v>
      </c>
      <c r="E31" s="110">
        <f t="shared" si="8"/>
        <v>-10.422576364455372</v>
      </c>
      <c r="F31" s="110">
        <f t="shared" si="9"/>
        <v>-81.01440730338166</v>
      </c>
    </row>
    <row r="32" spans="1:6" x14ac:dyDescent="0.25">
      <c r="A32" s="85" t="s">
        <v>34</v>
      </c>
      <c r="B32" s="114">
        <v>173.05025000000003</v>
      </c>
      <c r="C32" s="114">
        <v>176.67324999999997</v>
      </c>
      <c r="D32" s="114">
        <v>202.83766666666665</v>
      </c>
      <c r="E32" s="109">
        <f t="shared" si="8"/>
        <v>14.809495306542836</v>
      </c>
      <c r="F32" s="109">
        <f t="shared" si="9"/>
        <v>17.213160146643308</v>
      </c>
    </row>
    <row r="33" spans="1:6" x14ac:dyDescent="0.25">
      <c r="A33" s="84" t="s">
        <v>33</v>
      </c>
      <c r="B33" s="115">
        <v>83.705250000000007</v>
      </c>
      <c r="C33" s="115">
        <v>161.75274999999999</v>
      </c>
      <c r="D33" s="115">
        <v>172.20841666666664</v>
      </c>
      <c r="E33" s="110">
        <f t="shared" si="8"/>
        <v>6.4639807772459159</v>
      </c>
      <c r="F33" s="110">
        <f t="shared" si="9"/>
        <v>105.73191844796666</v>
      </c>
    </row>
    <row r="34" spans="1:6" x14ac:dyDescent="0.25">
      <c r="A34" s="88" t="s">
        <v>32</v>
      </c>
      <c r="B34" s="114">
        <v>253.42800000000003</v>
      </c>
      <c r="C34" s="114">
        <v>69.042749999999998</v>
      </c>
      <c r="D34" s="114">
        <v>72.107083333333335</v>
      </c>
      <c r="E34" s="109">
        <f t="shared" si="8"/>
        <v>4.4383129775875636</v>
      </c>
      <c r="F34" s="109">
        <f t="shared" si="9"/>
        <v>-71.547309952596649</v>
      </c>
    </row>
    <row r="35" spans="1:6" ht="3" customHeight="1" x14ac:dyDescent="0.25">
      <c r="A35" s="86"/>
      <c r="B35" s="112"/>
      <c r="C35" s="112"/>
      <c r="D35" s="112"/>
      <c r="E35" s="107"/>
      <c r="F35" s="107"/>
    </row>
    <row r="36" spans="1:6" x14ac:dyDescent="0.25">
      <c r="A36" s="100" t="s">
        <v>100</v>
      </c>
      <c r="B36" s="111">
        <v>92.583166666666671</v>
      </c>
      <c r="C36" s="111">
        <v>71.41791666666667</v>
      </c>
      <c r="D36" s="111">
        <v>63.456250000000011</v>
      </c>
      <c r="E36" s="106">
        <f t="shared" ref="E36" si="10">+(D36-C36)*100/C36</f>
        <v>-11.147996242772868</v>
      </c>
      <c r="F36" s="106">
        <f t="shared" ref="F36" si="11">+(D36-B36)*100/B36</f>
        <v>-31.460272655756345</v>
      </c>
    </row>
    <row r="37" spans="1:6" ht="3.95" customHeight="1" x14ac:dyDescent="0.25">
      <c r="A37" s="3"/>
      <c r="B37" s="3"/>
      <c r="C37" s="3"/>
      <c r="D37" s="3"/>
      <c r="E37" s="3"/>
      <c r="F37" s="3"/>
    </row>
    <row r="38" spans="1:6" ht="3.95" customHeight="1" x14ac:dyDescent="0.25"/>
    <row r="39" spans="1:6" x14ac:dyDescent="0.25">
      <c r="A39" s="1" t="s">
        <v>31</v>
      </c>
    </row>
  </sheetData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AB3E0-0121-488F-8FEA-C2370D0EAF16}">
  <dimension ref="A1:G40"/>
  <sheetViews>
    <sheetView showGridLines="0" topLeftCell="A16" workbookViewId="0">
      <selection sqref="A1:G39"/>
    </sheetView>
  </sheetViews>
  <sheetFormatPr baseColWidth="10" defaultRowHeight="16.5" x14ac:dyDescent="0.25"/>
  <cols>
    <col min="1" max="1" width="39.08984375" customWidth="1"/>
    <col min="3" max="3" width="11.90625" bestFit="1" customWidth="1"/>
    <col min="5" max="7" width="11.90625" bestFit="1" customWidth="1"/>
  </cols>
  <sheetData>
    <row r="1" spans="1:7" x14ac:dyDescent="0.25">
      <c r="A1" s="1" t="s">
        <v>7</v>
      </c>
      <c r="B1" s="1"/>
      <c r="E1" s="1"/>
      <c r="F1" s="1"/>
      <c r="G1" s="1"/>
    </row>
    <row r="2" spans="1:7" x14ac:dyDescent="0.25">
      <c r="A2" s="12" t="s">
        <v>173</v>
      </c>
      <c r="B2" s="1"/>
      <c r="E2" s="1"/>
      <c r="F2" s="1"/>
      <c r="G2" s="1"/>
    </row>
    <row r="3" spans="1:7" x14ac:dyDescent="0.25">
      <c r="A3" s="1" t="s">
        <v>30</v>
      </c>
      <c r="B3" s="1"/>
      <c r="E3" s="1"/>
      <c r="F3" s="1"/>
      <c r="G3" s="1"/>
    </row>
    <row r="4" spans="1:7" x14ac:dyDescent="0.25">
      <c r="A4" s="1"/>
      <c r="B4" s="1"/>
      <c r="E4" s="1"/>
      <c r="F4" s="1"/>
      <c r="G4" s="1"/>
    </row>
    <row r="5" spans="1:7" x14ac:dyDescent="0.25">
      <c r="A5" s="130"/>
      <c r="B5" s="199" t="s">
        <v>6</v>
      </c>
      <c r="C5" s="200"/>
      <c r="D5" s="200"/>
      <c r="E5" s="199" t="s">
        <v>136</v>
      </c>
      <c r="F5" s="200"/>
      <c r="G5" s="200"/>
    </row>
    <row r="6" spans="1:7" ht="32.25" customHeight="1" x14ac:dyDescent="0.25">
      <c r="A6" s="3"/>
      <c r="B6" s="131" t="s">
        <v>149</v>
      </c>
      <c r="C6" s="10" t="s">
        <v>150</v>
      </c>
      <c r="D6" s="10" t="s">
        <v>153</v>
      </c>
      <c r="E6" s="131" t="s">
        <v>152</v>
      </c>
      <c r="F6" s="10" t="s">
        <v>150</v>
      </c>
      <c r="G6" s="10" t="s">
        <v>151</v>
      </c>
    </row>
    <row r="7" spans="1:7" x14ac:dyDescent="0.25">
      <c r="A7" s="116" t="s">
        <v>53</v>
      </c>
      <c r="B7" s="132">
        <v>-1</v>
      </c>
      <c r="C7" s="124">
        <v>40.299999999999997</v>
      </c>
      <c r="D7" s="101">
        <v>13</v>
      </c>
      <c r="E7" s="139">
        <v>-1.4</v>
      </c>
      <c r="F7" s="124">
        <v>35.200000000000003</v>
      </c>
      <c r="G7" s="124">
        <v>14.9</v>
      </c>
    </row>
    <row r="8" spans="1:7" ht="3.95" customHeight="1" x14ac:dyDescent="0.25">
      <c r="A8" s="117"/>
      <c r="B8" s="133"/>
      <c r="C8" s="125"/>
      <c r="D8" s="102"/>
      <c r="E8" s="140"/>
      <c r="F8" s="125"/>
      <c r="G8" s="125"/>
    </row>
    <row r="9" spans="1:7" x14ac:dyDescent="0.25">
      <c r="A9" s="121" t="s">
        <v>52</v>
      </c>
      <c r="B9" s="134">
        <v>0.1</v>
      </c>
      <c r="C9" s="126">
        <v>0.1</v>
      </c>
      <c r="D9" s="103">
        <v>11.2</v>
      </c>
      <c r="E9" s="141">
        <v>1.4</v>
      </c>
      <c r="F9" s="126">
        <v>1.7</v>
      </c>
      <c r="G9" s="126">
        <v>9.1999999999999993</v>
      </c>
    </row>
    <row r="10" spans="1:7" ht="3.95" customHeight="1" x14ac:dyDescent="0.25">
      <c r="A10" s="117"/>
      <c r="B10" s="133"/>
      <c r="C10" s="125"/>
      <c r="D10" s="102"/>
      <c r="E10" s="140"/>
      <c r="F10" s="125"/>
      <c r="G10" s="125"/>
    </row>
    <row r="11" spans="1:7" x14ac:dyDescent="0.25">
      <c r="A11" s="121" t="s">
        <v>50</v>
      </c>
      <c r="B11" s="134">
        <v>-2.2999999999999998</v>
      </c>
      <c r="C11" s="126">
        <v>13.4</v>
      </c>
      <c r="D11" s="103">
        <v>13.8</v>
      </c>
      <c r="E11" s="141">
        <v>-2</v>
      </c>
      <c r="F11" s="126">
        <v>15.4</v>
      </c>
      <c r="G11" s="126">
        <v>13.6</v>
      </c>
    </row>
    <row r="12" spans="1:7" x14ac:dyDescent="0.25">
      <c r="A12" s="98" t="s">
        <v>49</v>
      </c>
      <c r="B12" s="135">
        <v>0.1</v>
      </c>
      <c r="C12" s="127">
        <v>6.7</v>
      </c>
      <c r="D12" s="104">
        <v>20.100000000000001</v>
      </c>
      <c r="E12" s="142">
        <v>1.1000000000000001</v>
      </c>
      <c r="F12" s="127">
        <v>9.6</v>
      </c>
      <c r="G12" s="127">
        <v>20.5</v>
      </c>
    </row>
    <row r="13" spans="1:7" x14ac:dyDescent="0.25">
      <c r="A13" s="97" t="s">
        <v>48</v>
      </c>
      <c r="B13" s="136">
        <v>1.2</v>
      </c>
      <c r="C13" s="128">
        <v>1.1000000000000001</v>
      </c>
      <c r="D13" s="105">
        <v>6</v>
      </c>
      <c r="E13" s="143">
        <v>0.4</v>
      </c>
      <c r="F13" s="128">
        <v>0.9</v>
      </c>
      <c r="G13" s="128">
        <v>6</v>
      </c>
    </row>
    <row r="14" spans="1:7" x14ac:dyDescent="0.25">
      <c r="A14" s="98" t="s">
        <v>47</v>
      </c>
      <c r="B14" s="135">
        <v>-2.2000000000000002</v>
      </c>
      <c r="C14" s="127">
        <v>3.8</v>
      </c>
      <c r="D14" s="104">
        <v>12.8</v>
      </c>
      <c r="E14" s="142">
        <v>-0.2</v>
      </c>
      <c r="F14" s="127">
        <v>5</v>
      </c>
      <c r="G14" s="127">
        <v>11</v>
      </c>
    </row>
    <row r="15" spans="1:7" x14ac:dyDescent="0.25">
      <c r="A15" s="97" t="s">
        <v>46</v>
      </c>
      <c r="B15" s="136">
        <v>1.2</v>
      </c>
      <c r="C15" s="128">
        <v>2.1</v>
      </c>
      <c r="D15" s="105">
        <v>2.7</v>
      </c>
      <c r="E15" s="143">
        <v>0.7</v>
      </c>
      <c r="F15" s="128">
        <v>1.1000000000000001</v>
      </c>
      <c r="G15" s="128">
        <v>3.2</v>
      </c>
    </row>
    <row r="16" spans="1:7" x14ac:dyDescent="0.25">
      <c r="A16" s="98" t="s">
        <v>45</v>
      </c>
      <c r="B16" s="137" t="s">
        <v>161</v>
      </c>
      <c r="C16" s="129" t="s">
        <v>161</v>
      </c>
      <c r="D16" s="122" t="s">
        <v>161</v>
      </c>
      <c r="E16" s="142">
        <v>0.7</v>
      </c>
      <c r="F16" s="127">
        <v>0.9</v>
      </c>
      <c r="G16" s="127">
        <v>3.8</v>
      </c>
    </row>
    <row r="17" spans="1:7" ht="33" x14ac:dyDescent="0.25">
      <c r="A17" s="118" t="s">
        <v>154</v>
      </c>
      <c r="B17" s="136">
        <v>0.2</v>
      </c>
      <c r="C17" s="128">
        <v>21.4</v>
      </c>
      <c r="D17" s="105">
        <v>17.7</v>
      </c>
      <c r="E17" s="143">
        <v>0</v>
      </c>
      <c r="F17" s="128">
        <v>13.4</v>
      </c>
      <c r="G17" s="128">
        <v>16.3</v>
      </c>
    </row>
    <row r="18" spans="1:7" x14ac:dyDescent="0.25">
      <c r="A18" s="98" t="s">
        <v>44</v>
      </c>
      <c r="B18" s="135">
        <v>-4.0999999999999996</v>
      </c>
      <c r="C18" s="127">
        <v>44.1</v>
      </c>
      <c r="D18" s="104">
        <v>13.8</v>
      </c>
      <c r="E18" s="142">
        <v>0.1</v>
      </c>
      <c r="F18" s="127">
        <v>16.5</v>
      </c>
      <c r="G18" s="127">
        <v>18.600000000000001</v>
      </c>
    </row>
    <row r="19" spans="1:7" x14ac:dyDescent="0.25">
      <c r="A19" s="118" t="s">
        <v>43</v>
      </c>
      <c r="B19" s="136">
        <v>-5.3</v>
      </c>
      <c r="C19" s="128">
        <v>0.1</v>
      </c>
      <c r="D19" s="105">
        <v>7.9</v>
      </c>
      <c r="E19" s="143">
        <v>-1.4</v>
      </c>
      <c r="F19" s="128">
        <v>4.0999999999999996</v>
      </c>
      <c r="G19" s="128">
        <v>9.6999999999999993</v>
      </c>
    </row>
    <row r="20" spans="1:7" x14ac:dyDescent="0.25">
      <c r="A20" s="98" t="s">
        <v>42</v>
      </c>
      <c r="B20" s="135" t="s">
        <v>137</v>
      </c>
      <c r="C20" s="127" t="s">
        <v>137</v>
      </c>
      <c r="D20" s="104" t="s">
        <v>137</v>
      </c>
      <c r="E20" s="142">
        <v>-25.5</v>
      </c>
      <c r="F20" s="127">
        <v>64</v>
      </c>
      <c r="G20" s="127">
        <v>35.4</v>
      </c>
    </row>
    <row r="21" spans="1:7" x14ac:dyDescent="0.25">
      <c r="A21" s="97" t="s">
        <v>41</v>
      </c>
      <c r="B21" s="136">
        <v>-1.1000000000000001</v>
      </c>
      <c r="C21" s="128">
        <v>14</v>
      </c>
      <c r="D21" s="105">
        <v>11.1</v>
      </c>
      <c r="E21" s="143">
        <v>0.8</v>
      </c>
      <c r="F21" s="128">
        <v>31.2</v>
      </c>
      <c r="G21" s="128">
        <v>8.4</v>
      </c>
    </row>
    <row r="22" spans="1:7" x14ac:dyDescent="0.25">
      <c r="A22" s="119" t="s">
        <v>40</v>
      </c>
      <c r="B22" s="135" t="s">
        <v>137</v>
      </c>
      <c r="C22" s="127" t="s">
        <v>137</v>
      </c>
      <c r="D22" s="104" t="s">
        <v>137</v>
      </c>
      <c r="E22" s="142">
        <v>0.9</v>
      </c>
      <c r="F22" s="127">
        <v>1.2</v>
      </c>
      <c r="G22" s="127">
        <v>2.4</v>
      </c>
    </row>
    <row r="23" spans="1:7" x14ac:dyDescent="0.25">
      <c r="A23" s="118" t="s">
        <v>39</v>
      </c>
      <c r="B23" s="136">
        <v>-0.8</v>
      </c>
      <c r="C23" s="128">
        <v>7.8</v>
      </c>
      <c r="D23" s="105">
        <v>8.9</v>
      </c>
      <c r="E23" s="143">
        <v>-0.1</v>
      </c>
      <c r="F23" s="128">
        <v>9.3000000000000007</v>
      </c>
      <c r="G23" s="128">
        <v>6.9</v>
      </c>
    </row>
    <row r="24" spans="1:7" ht="33" x14ac:dyDescent="0.25">
      <c r="A24" s="119" t="s">
        <v>155</v>
      </c>
      <c r="B24" s="135">
        <v>1.8</v>
      </c>
      <c r="C24" s="127">
        <v>5.4</v>
      </c>
      <c r="D24" s="104">
        <v>9.5</v>
      </c>
      <c r="E24" s="142">
        <v>0.5</v>
      </c>
      <c r="F24" s="127">
        <v>4.2</v>
      </c>
      <c r="G24" s="127">
        <v>16.100000000000001</v>
      </c>
    </row>
    <row r="25" spans="1:7" ht="33" x14ac:dyDescent="0.25">
      <c r="A25" s="118" t="s">
        <v>156</v>
      </c>
      <c r="B25" s="136">
        <v>-0.8</v>
      </c>
      <c r="C25" s="128">
        <v>46</v>
      </c>
      <c r="D25" s="105">
        <v>2</v>
      </c>
      <c r="E25" s="143">
        <v>3.8</v>
      </c>
      <c r="F25" s="128">
        <v>45.8</v>
      </c>
      <c r="G25" s="128">
        <v>0.9</v>
      </c>
    </row>
    <row r="26" spans="1:7" ht="33" x14ac:dyDescent="0.25">
      <c r="A26" s="119" t="s">
        <v>157</v>
      </c>
      <c r="B26" s="135">
        <v>1.1000000000000001</v>
      </c>
      <c r="C26" s="127">
        <v>5.7</v>
      </c>
      <c r="D26" s="104">
        <v>14.8</v>
      </c>
      <c r="E26" s="142">
        <v>0.6</v>
      </c>
      <c r="F26" s="127">
        <v>10.8</v>
      </c>
      <c r="G26" s="127">
        <v>9</v>
      </c>
    </row>
    <row r="27" spans="1:7" ht="33" x14ac:dyDescent="0.25">
      <c r="A27" s="118" t="s">
        <v>158</v>
      </c>
      <c r="B27" s="136">
        <v>0.1</v>
      </c>
      <c r="C27" s="128">
        <v>1.4</v>
      </c>
      <c r="D27" s="105">
        <v>0.5</v>
      </c>
      <c r="E27" s="143">
        <v>0.6</v>
      </c>
      <c r="F27" s="128">
        <v>0.7</v>
      </c>
      <c r="G27" s="128">
        <v>2.2000000000000002</v>
      </c>
    </row>
    <row r="28" spans="1:7" x14ac:dyDescent="0.25">
      <c r="A28" s="119" t="s">
        <v>37</v>
      </c>
      <c r="B28" s="135">
        <v>2.1</v>
      </c>
      <c r="C28" s="127">
        <v>-4.5</v>
      </c>
      <c r="D28" s="104">
        <v>35.200000000000003</v>
      </c>
      <c r="E28" s="142">
        <v>1.6</v>
      </c>
      <c r="F28" s="127">
        <v>4.0999999999999996</v>
      </c>
      <c r="G28" s="127">
        <v>7.6</v>
      </c>
    </row>
    <row r="29" spans="1:7" x14ac:dyDescent="0.25">
      <c r="A29" s="118" t="s">
        <v>36</v>
      </c>
      <c r="B29" s="136">
        <v>-0.6</v>
      </c>
      <c r="C29" s="128">
        <v>3.3</v>
      </c>
      <c r="D29" s="105">
        <v>5.9</v>
      </c>
      <c r="E29" s="143">
        <v>0.6</v>
      </c>
      <c r="F29" s="128">
        <v>3.1</v>
      </c>
      <c r="G29" s="128">
        <v>7</v>
      </c>
    </row>
    <row r="30" spans="1:7" ht="33" x14ac:dyDescent="0.25">
      <c r="A30" s="119" t="s">
        <v>159</v>
      </c>
      <c r="B30" s="135">
        <v>-0.4</v>
      </c>
      <c r="C30" s="127">
        <v>1.2</v>
      </c>
      <c r="D30" s="104">
        <v>2.8</v>
      </c>
      <c r="E30" s="142">
        <v>0.7</v>
      </c>
      <c r="F30" s="127">
        <v>1.3</v>
      </c>
      <c r="G30" s="127">
        <v>5.5</v>
      </c>
    </row>
    <row r="31" spans="1:7" x14ac:dyDescent="0.25">
      <c r="A31" s="118" t="s">
        <v>35</v>
      </c>
      <c r="B31" s="136">
        <v>0.6</v>
      </c>
      <c r="C31" s="128">
        <v>1.1000000000000001</v>
      </c>
      <c r="D31" s="105">
        <v>-0.4</v>
      </c>
      <c r="E31" s="143">
        <v>0.4</v>
      </c>
      <c r="F31" s="128">
        <v>4.0999999999999996</v>
      </c>
      <c r="G31" s="128">
        <v>3</v>
      </c>
    </row>
    <row r="32" spans="1:7" x14ac:dyDescent="0.25">
      <c r="A32" s="98" t="s">
        <v>34</v>
      </c>
      <c r="B32" s="135">
        <v>1</v>
      </c>
      <c r="C32" s="127">
        <v>3.5</v>
      </c>
      <c r="D32" s="104">
        <v>5</v>
      </c>
      <c r="E32" s="142">
        <v>1.1000000000000001</v>
      </c>
      <c r="F32" s="127">
        <v>5</v>
      </c>
      <c r="G32" s="127">
        <v>7.3</v>
      </c>
    </row>
    <row r="33" spans="1:7" x14ac:dyDescent="0.25">
      <c r="A33" s="97" t="s">
        <v>33</v>
      </c>
      <c r="B33" s="136">
        <v>0.5</v>
      </c>
      <c r="C33" s="128">
        <v>1.6</v>
      </c>
      <c r="D33" s="105">
        <v>14.4</v>
      </c>
      <c r="E33" s="143">
        <v>1.6</v>
      </c>
      <c r="F33" s="128">
        <v>1.3</v>
      </c>
      <c r="G33" s="128">
        <v>3.9</v>
      </c>
    </row>
    <row r="34" spans="1:7" ht="33" x14ac:dyDescent="0.25">
      <c r="A34" s="119" t="s">
        <v>160</v>
      </c>
      <c r="B34" s="135">
        <v>1.4</v>
      </c>
      <c r="C34" s="127">
        <v>3.9</v>
      </c>
      <c r="D34" s="104">
        <v>0.9</v>
      </c>
      <c r="E34" s="142">
        <v>0.8</v>
      </c>
      <c r="F34" s="127">
        <v>0.7</v>
      </c>
      <c r="G34" s="127">
        <v>3.4</v>
      </c>
    </row>
    <row r="35" spans="1:7" ht="3.95" customHeight="1" x14ac:dyDescent="0.25">
      <c r="A35" s="3"/>
      <c r="B35" s="133"/>
      <c r="C35" s="125"/>
      <c r="D35" s="102"/>
      <c r="E35" s="140"/>
      <c r="F35" s="125"/>
      <c r="G35" s="125"/>
    </row>
    <row r="36" spans="1:7" ht="33" x14ac:dyDescent="0.25">
      <c r="A36" s="144" t="s">
        <v>162</v>
      </c>
      <c r="B36" s="132">
        <v>3.6</v>
      </c>
      <c r="C36" s="124">
        <v>154.1</v>
      </c>
      <c r="D36" s="101">
        <v>10.1</v>
      </c>
      <c r="E36" s="139">
        <v>0.1</v>
      </c>
      <c r="F36" s="124">
        <v>109.3</v>
      </c>
      <c r="G36" s="124">
        <v>20.399999999999999</v>
      </c>
    </row>
    <row r="37" spans="1:7" ht="3.95" customHeight="1" x14ac:dyDescent="0.25">
      <c r="A37" s="120"/>
      <c r="B37" s="138"/>
      <c r="C37" s="123"/>
      <c r="D37" s="123"/>
      <c r="E37" s="138"/>
      <c r="F37" s="123"/>
      <c r="G37" s="123"/>
    </row>
    <row r="38" spans="1:7" ht="3.95" customHeight="1" x14ac:dyDescent="0.25">
      <c r="A38" s="1"/>
      <c r="B38" s="1"/>
      <c r="E38" s="1"/>
      <c r="F38" s="1"/>
      <c r="G38" s="1"/>
    </row>
    <row r="39" spans="1:7" x14ac:dyDescent="0.25">
      <c r="A39" s="1" t="s">
        <v>31</v>
      </c>
      <c r="B39" s="1"/>
      <c r="E39" s="1"/>
      <c r="F39" s="1"/>
      <c r="G39" s="1"/>
    </row>
    <row r="40" spans="1:7" x14ac:dyDescent="0.25">
      <c r="A40" s="1"/>
      <c r="B40" s="1"/>
      <c r="E40" s="1"/>
      <c r="F40" s="1"/>
      <c r="G40" s="1"/>
    </row>
  </sheetData>
  <mergeCells count="2">
    <mergeCell ref="E5:G5"/>
    <mergeCell ref="B5:D5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6A219-74BD-47FA-9B4B-7BB569368E88}">
  <dimension ref="A1:K15"/>
  <sheetViews>
    <sheetView showGridLines="0" workbookViewId="0">
      <selection sqref="A1:K15"/>
    </sheetView>
  </sheetViews>
  <sheetFormatPr baseColWidth="10" defaultRowHeight="16.5" x14ac:dyDescent="0.25"/>
  <cols>
    <col min="1" max="1" width="13.54296875" style="90" customWidth="1"/>
    <col min="2" max="11" width="9.6328125" style="90" customWidth="1"/>
    <col min="12" max="16384" width="10.90625" style="90"/>
  </cols>
  <sheetData>
    <row r="1" spans="1:11" x14ac:dyDescent="0.25">
      <c r="A1" s="90" t="s">
        <v>9</v>
      </c>
    </row>
    <row r="2" spans="1:11" x14ac:dyDescent="0.25">
      <c r="A2" s="91" t="s">
        <v>174</v>
      </c>
    </row>
    <row r="4" spans="1:11" x14ac:dyDescent="0.25">
      <c r="B4" s="201" t="s">
        <v>139</v>
      </c>
      <c r="C4" s="200"/>
      <c r="D4" s="200"/>
      <c r="E4" s="200"/>
      <c r="F4" s="200"/>
      <c r="G4" s="201" t="s">
        <v>140</v>
      </c>
      <c r="H4" s="200"/>
      <c r="I4" s="200"/>
      <c r="J4" s="200"/>
      <c r="K4" s="200"/>
    </row>
    <row r="5" spans="1:11" ht="33" x14ac:dyDescent="0.25">
      <c r="A5" s="25"/>
      <c r="B5" s="146">
        <v>2020</v>
      </c>
      <c r="C5" s="11">
        <v>2021</v>
      </c>
      <c r="D5" s="11">
        <v>2022</v>
      </c>
      <c r="E5" s="131" t="s">
        <v>163</v>
      </c>
      <c r="F5" s="10" t="s">
        <v>164</v>
      </c>
      <c r="G5" s="146">
        <v>2020</v>
      </c>
      <c r="H5" s="11">
        <v>2021</v>
      </c>
      <c r="I5" s="11">
        <v>2022</v>
      </c>
      <c r="J5" s="10" t="s">
        <v>163</v>
      </c>
      <c r="K5" s="10" t="s">
        <v>164</v>
      </c>
    </row>
    <row r="6" spans="1:11" x14ac:dyDescent="0.25">
      <c r="A6" s="91" t="s">
        <v>175</v>
      </c>
      <c r="B6" s="147"/>
      <c r="C6" s="148"/>
      <c r="D6" s="148"/>
      <c r="E6" s="154"/>
      <c r="G6" s="147"/>
      <c r="H6" s="148"/>
      <c r="I6" s="148"/>
    </row>
    <row r="7" spans="1:11" x14ac:dyDescent="0.25">
      <c r="A7" s="145" t="s">
        <v>165</v>
      </c>
      <c r="B7" s="149">
        <v>19.5825</v>
      </c>
      <c r="C7" s="150">
        <v>19.622499999999999</v>
      </c>
      <c r="D7" s="150">
        <v>19.824999999999999</v>
      </c>
      <c r="E7" s="155">
        <v>0.20426401123451626</v>
      </c>
      <c r="F7" s="156">
        <v>1.0319785959994934</v>
      </c>
      <c r="G7" s="149">
        <v>21.842500000000001</v>
      </c>
      <c r="H7" s="150">
        <v>21.407499999999999</v>
      </c>
      <c r="I7" s="150">
        <v>21.767499999999998</v>
      </c>
      <c r="J7" s="156">
        <v>-1.9915302735492835</v>
      </c>
      <c r="K7" s="156">
        <v>1.6816536260656287</v>
      </c>
    </row>
    <row r="8" spans="1:11" x14ac:dyDescent="0.25">
      <c r="A8" s="90" t="s">
        <v>166</v>
      </c>
      <c r="B8" s="151">
        <v>21.849999999999998</v>
      </c>
      <c r="C8" s="152">
        <v>21.73</v>
      </c>
      <c r="D8" s="152">
        <v>22.134999999999998</v>
      </c>
      <c r="E8" s="157">
        <v>-0.54919908466818057</v>
      </c>
      <c r="F8" s="158">
        <v>1.8637827887712728</v>
      </c>
      <c r="G8" s="151">
        <v>23.62</v>
      </c>
      <c r="H8" s="152">
        <v>23.44</v>
      </c>
      <c r="I8" s="152">
        <v>23.955000000000002</v>
      </c>
      <c r="J8" s="158">
        <v>-0.76206604572396153</v>
      </c>
      <c r="K8" s="158">
        <v>2.1970989761092174</v>
      </c>
    </row>
    <row r="9" spans="1:11" ht="3.95" customHeight="1" x14ac:dyDescent="0.25">
      <c r="A9" s="52"/>
      <c r="B9" s="153"/>
      <c r="C9" s="130"/>
      <c r="D9" s="130"/>
      <c r="E9" s="159"/>
      <c r="F9" s="160"/>
      <c r="G9" s="153"/>
      <c r="H9" s="130"/>
      <c r="I9" s="130"/>
      <c r="J9" s="160"/>
      <c r="K9" s="160"/>
    </row>
    <row r="10" spans="1:11" x14ac:dyDescent="0.25">
      <c r="A10" s="91" t="s">
        <v>176</v>
      </c>
      <c r="B10" s="147"/>
      <c r="C10" s="148"/>
      <c r="D10" s="148"/>
      <c r="E10" s="161"/>
      <c r="F10" s="162"/>
      <c r="G10" s="147"/>
      <c r="H10" s="148"/>
      <c r="I10" s="148"/>
      <c r="J10" s="162"/>
      <c r="K10" s="162"/>
    </row>
    <row r="11" spans="1:11" x14ac:dyDescent="0.25">
      <c r="A11" s="145" t="s">
        <v>165</v>
      </c>
      <c r="B11" s="149">
        <v>14.4175</v>
      </c>
      <c r="C11" s="150">
        <v>14.442500000000001</v>
      </c>
      <c r="D11" s="150">
        <v>14.6775</v>
      </c>
      <c r="E11" s="155">
        <v>0.17340038148084172</v>
      </c>
      <c r="F11" s="156">
        <v>1.6271421152847458</v>
      </c>
      <c r="G11" s="149">
        <v>17.2775</v>
      </c>
      <c r="H11" s="150">
        <v>17.2</v>
      </c>
      <c r="I11" s="150">
        <v>17.72</v>
      </c>
      <c r="J11" s="156">
        <v>-0.44856026624222584</v>
      </c>
      <c r="K11" s="156">
        <v>3.0232558139534862</v>
      </c>
    </row>
    <row r="12" spans="1:11" x14ac:dyDescent="0.25">
      <c r="A12" s="90" t="s">
        <v>166</v>
      </c>
      <c r="B12" s="151">
        <v>16.164999999999999</v>
      </c>
      <c r="C12" s="152">
        <v>16.135000000000002</v>
      </c>
      <c r="D12" s="152">
        <v>16.495000000000001</v>
      </c>
      <c r="E12" s="157">
        <v>-0.18558614290131509</v>
      </c>
      <c r="F12" s="158">
        <v>2.2311744654477805</v>
      </c>
      <c r="G12" s="151">
        <v>16.077500000000001</v>
      </c>
      <c r="H12" s="152">
        <v>15.665000000000001</v>
      </c>
      <c r="I12" s="152">
        <v>16.067500000000003</v>
      </c>
      <c r="J12" s="158">
        <v>-2.5656974032032323</v>
      </c>
      <c r="K12" s="158">
        <v>2.5694222789658578</v>
      </c>
    </row>
    <row r="13" spans="1:11" ht="3.95" customHeight="1" x14ac:dyDescent="0.25">
      <c r="A13" s="25" t="s">
        <v>167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ht="3.95" customHeight="1" x14ac:dyDescent="0.25"/>
    <row r="15" spans="1:11" x14ac:dyDescent="0.25">
      <c r="A15" s="90" t="s">
        <v>177</v>
      </c>
    </row>
  </sheetData>
  <mergeCells count="2">
    <mergeCell ref="B4:F4"/>
    <mergeCell ref="G4:K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1"/>
  <sheetViews>
    <sheetView showGridLines="0" topLeftCell="A16" zoomScaleNormal="100" workbookViewId="0">
      <selection sqref="A1:I38"/>
    </sheetView>
  </sheetViews>
  <sheetFormatPr baseColWidth="10" defaultColWidth="8.7265625" defaultRowHeight="16.5" x14ac:dyDescent="0.25"/>
  <cols>
    <col min="1" max="1" width="52.7265625" style="18" customWidth="1"/>
    <col min="2" max="4" width="6.54296875" style="18" customWidth="1"/>
    <col min="5" max="5" width="9" style="18" customWidth="1"/>
    <col min="6" max="6" width="6.54296875" style="20" customWidth="1"/>
    <col min="7" max="8" width="6.54296875" style="19" customWidth="1"/>
    <col min="9" max="9" width="9" style="18" customWidth="1"/>
    <col min="10" max="16384" width="8.7265625" style="18"/>
  </cols>
  <sheetData>
    <row r="1" spans="1:9" x14ac:dyDescent="0.25">
      <c r="A1" s="18" t="s">
        <v>138</v>
      </c>
    </row>
    <row r="2" spans="1:9" x14ac:dyDescent="0.25">
      <c r="A2" s="26" t="s">
        <v>61</v>
      </c>
    </row>
    <row r="3" spans="1:9" ht="8.25" customHeight="1" x14ac:dyDescent="0.25">
      <c r="A3" s="26"/>
    </row>
    <row r="4" spans="1:9" customFormat="1" x14ac:dyDescent="0.25">
      <c r="A4" s="52"/>
      <c r="B4" s="202" t="s">
        <v>14</v>
      </c>
      <c r="C4" s="202"/>
      <c r="D4" s="202"/>
      <c r="E4" s="202"/>
      <c r="F4" s="203" t="s">
        <v>109</v>
      </c>
      <c r="G4" s="204"/>
      <c r="H4" s="204"/>
      <c r="I4" s="204"/>
    </row>
    <row r="5" spans="1:9" ht="32.25" customHeight="1" x14ac:dyDescent="0.25">
      <c r="A5" s="25"/>
      <c r="B5" s="16">
        <v>2020</v>
      </c>
      <c r="C5" s="11">
        <v>2021</v>
      </c>
      <c r="D5" s="11">
        <v>2022</v>
      </c>
      <c r="E5" s="10" t="s">
        <v>119</v>
      </c>
      <c r="F5" s="16">
        <v>2020</v>
      </c>
      <c r="G5" s="11">
        <v>2021</v>
      </c>
      <c r="H5" s="11">
        <v>2022</v>
      </c>
      <c r="I5" s="10" t="s">
        <v>119</v>
      </c>
    </row>
    <row r="6" spans="1:9" ht="18" customHeight="1" x14ac:dyDescent="0.25">
      <c r="A6" s="40" t="s">
        <v>60</v>
      </c>
      <c r="B6" s="71">
        <v>2</v>
      </c>
      <c r="C6" s="72">
        <v>1</v>
      </c>
      <c r="D6" s="72">
        <v>1</v>
      </c>
      <c r="E6" s="166">
        <f>++(D6-C6)*100/C6</f>
        <v>0</v>
      </c>
      <c r="F6" s="71">
        <v>2</v>
      </c>
      <c r="G6" s="72">
        <v>1</v>
      </c>
      <c r="H6" s="72">
        <v>1</v>
      </c>
      <c r="I6" s="163">
        <f>++(H6-G6)*100/G6</f>
        <v>0</v>
      </c>
    </row>
    <row r="7" spans="1:9" ht="18" customHeight="1" x14ac:dyDescent="0.25">
      <c r="A7" s="39" t="s">
        <v>59</v>
      </c>
      <c r="B7" s="73">
        <v>0</v>
      </c>
      <c r="C7" s="74">
        <v>0</v>
      </c>
      <c r="D7" s="74">
        <v>0</v>
      </c>
      <c r="E7" s="167"/>
      <c r="F7" s="73">
        <v>0</v>
      </c>
      <c r="G7" s="74">
        <v>0</v>
      </c>
      <c r="H7" s="74">
        <v>0</v>
      </c>
      <c r="I7" s="164"/>
    </row>
    <row r="8" spans="1:9" ht="18" customHeight="1" x14ac:dyDescent="0.25">
      <c r="A8" s="40" t="s">
        <v>58</v>
      </c>
      <c r="B8" s="71">
        <v>9</v>
      </c>
      <c r="C8" s="72">
        <v>10</v>
      </c>
      <c r="D8" s="72">
        <v>10</v>
      </c>
      <c r="E8" s="166">
        <f t="shared" ref="E8:E36" si="0">++(D8-C8)*100/C8</f>
        <v>0</v>
      </c>
      <c r="F8" s="71">
        <v>9</v>
      </c>
      <c r="G8" s="72">
        <v>9</v>
      </c>
      <c r="H8" s="72">
        <v>8</v>
      </c>
      <c r="I8" s="163">
        <f t="shared" ref="I8:I36" si="1">++(H8-G8)*100/G8</f>
        <v>-11.111111111111111</v>
      </c>
    </row>
    <row r="9" spans="1:9" ht="18" customHeight="1" x14ac:dyDescent="0.25">
      <c r="A9" s="39" t="s">
        <v>51</v>
      </c>
      <c r="B9" s="73">
        <v>205</v>
      </c>
      <c r="C9" s="74">
        <v>182</v>
      </c>
      <c r="D9" s="74">
        <v>172</v>
      </c>
      <c r="E9" s="167">
        <f t="shared" si="0"/>
        <v>-5.4945054945054945</v>
      </c>
      <c r="F9" s="73">
        <v>165</v>
      </c>
      <c r="G9" s="74">
        <v>143</v>
      </c>
      <c r="H9" s="74">
        <v>134</v>
      </c>
      <c r="I9" s="164">
        <f t="shared" si="1"/>
        <v>-6.2937062937062933</v>
      </c>
    </row>
    <row r="10" spans="1:9" ht="18" customHeight="1" x14ac:dyDescent="0.25">
      <c r="A10" s="40" t="s">
        <v>57</v>
      </c>
      <c r="B10" s="71">
        <v>2</v>
      </c>
      <c r="C10" s="72">
        <v>2</v>
      </c>
      <c r="D10" s="72">
        <v>1</v>
      </c>
      <c r="E10" s="166">
        <f t="shared" si="0"/>
        <v>-50</v>
      </c>
      <c r="F10" s="71">
        <v>2</v>
      </c>
      <c r="G10" s="72">
        <v>2</v>
      </c>
      <c r="H10" s="72">
        <v>1</v>
      </c>
      <c r="I10" s="163">
        <f t="shared" si="1"/>
        <v>-50</v>
      </c>
    </row>
    <row r="11" spans="1:9" ht="18" customHeight="1" x14ac:dyDescent="0.25">
      <c r="A11" s="39" t="s">
        <v>49</v>
      </c>
      <c r="B11" s="73">
        <v>1954</v>
      </c>
      <c r="C11" s="74">
        <v>1918</v>
      </c>
      <c r="D11" s="74">
        <v>1912</v>
      </c>
      <c r="E11" s="167">
        <f t="shared" si="0"/>
        <v>-0.31282586027111575</v>
      </c>
      <c r="F11" s="73">
        <v>1543</v>
      </c>
      <c r="G11" s="74">
        <v>1524</v>
      </c>
      <c r="H11" s="74">
        <v>1516</v>
      </c>
      <c r="I11" s="164">
        <f t="shared" si="1"/>
        <v>-0.52493438320209973</v>
      </c>
    </row>
    <row r="12" spans="1:9" ht="18" customHeight="1" x14ac:dyDescent="0.25">
      <c r="A12" s="40" t="s">
        <v>48</v>
      </c>
      <c r="B12" s="71">
        <v>517</v>
      </c>
      <c r="C12" s="72">
        <v>503</v>
      </c>
      <c r="D12" s="72">
        <v>499</v>
      </c>
      <c r="E12" s="166">
        <f t="shared" si="0"/>
        <v>-0.79522862823061635</v>
      </c>
      <c r="F12" s="71">
        <v>476</v>
      </c>
      <c r="G12" s="72">
        <v>463</v>
      </c>
      <c r="H12" s="72">
        <v>453</v>
      </c>
      <c r="I12" s="163">
        <f t="shared" si="1"/>
        <v>-2.159827213822894</v>
      </c>
    </row>
    <row r="13" spans="1:9" ht="18" customHeight="1" x14ac:dyDescent="0.25">
      <c r="A13" s="39" t="s">
        <v>56</v>
      </c>
      <c r="B13" s="73">
        <v>0</v>
      </c>
      <c r="C13" s="74">
        <v>0</v>
      </c>
      <c r="D13" s="74">
        <v>0</v>
      </c>
      <c r="E13" s="167"/>
      <c r="F13" s="73">
        <v>0</v>
      </c>
      <c r="G13" s="74">
        <v>0</v>
      </c>
      <c r="H13" s="74">
        <v>0</v>
      </c>
      <c r="I13" s="164"/>
    </row>
    <row r="14" spans="1:9" ht="18" customHeight="1" x14ac:dyDescent="0.25">
      <c r="A14" s="40" t="s">
        <v>47</v>
      </c>
      <c r="B14" s="71">
        <v>420</v>
      </c>
      <c r="C14" s="72">
        <v>397</v>
      </c>
      <c r="D14" s="72">
        <v>378</v>
      </c>
      <c r="E14" s="166">
        <f t="shared" si="0"/>
        <v>-4.7858942065491181</v>
      </c>
      <c r="F14" s="71">
        <v>392</v>
      </c>
      <c r="G14" s="72">
        <v>371</v>
      </c>
      <c r="H14" s="72">
        <v>348</v>
      </c>
      <c r="I14" s="163">
        <f t="shared" si="1"/>
        <v>-6.1994609164420487</v>
      </c>
    </row>
    <row r="15" spans="1:9" ht="18" customHeight="1" x14ac:dyDescent="0.25">
      <c r="A15" s="39" t="s">
        <v>46</v>
      </c>
      <c r="B15" s="73">
        <v>708</v>
      </c>
      <c r="C15" s="74">
        <v>700</v>
      </c>
      <c r="D15" s="74">
        <v>665</v>
      </c>
      <c r="E15" s="167">
        <f t="shared" si="0"/>
        <v>-5</v>
      </c>
      <c r="F15" s="73">
        <v>624</v>
      </c>
      <c r="G15" s="74">
        <v>621</v>
      </c>
      <c r="H15" s="74">
        <v>600</v>
      </c>
      <c r="I15" s="164">
        <f t="shared" si="1"/>
        <v>-3.3816425120772946</v>
      </c>
    </row>
    <row r="16" spans="1:9" ht="18" customHeight="1" x14ac:dyDescent="0.25">
      <c r="A16" s="40" t="s">
        <v>45</v>
      </c>
      <c r="B16" s="71">
        <v>50</v>
      </c>
      <c r="C16" s="72">
        <v>48</v>
      </c>
      <c r="D16" s="72">
        <v>44</v>
      </c>
      <c r="E16" s="166">
        <f t="shared" si="0"/>
        <v>-8.3333333333333339</v>
      </c>
      <c r="F16" s="71">
        <v>42</v>
      </c>
      <c r="G16" s="72">
        <v>40</v>
      </c>
      <c r="H16" s="72">
        <v>35</v>
      </c>
      <c r="I16" s="163">
        <f t="shared" si="1"/>
        <v>-12.5</v>
      </c>
    </row>
    <row r="17" spans="1:9" x14ac:dyDescent="0.25">
      <c r="A17" s="37" t="s">
        <v>84</v>
      </c>
      <c r="B17" s="73">
        <v>958</v>
      </c>
      <c r="C17" s="74">
        <v>941</v>
      </c>
      <c r="D17" s="74">
        <v>904</v>
      </c>
      <c r="E17" s="167">
        <f t="shared" si="0"/>
        <v>-3.9319872476089266</v>
      </c>
      <c r="F17" s="73">
        <v>842</v>
      </c>
      <c r="G17" s="74">
        <v>832</v>
      </c>
      <c r="H17" s="74">
        <v>783</v>
      </c>
      <c r="I17" s="164">
        <f t="shared" si="1"/>
        <v>-5.8894230769230766</v>
      </c>
    </row>
    <row r="18" spans="1:9" ht="18" customHeight="1" x14ac:dyDescent="0.25">
      <c r="A18" s="40" t="s">
        <v>44</v>
      </c>
      <c r="B18" s="71">
        <v>39</v>
      </c>
      <c r="C18" s="72">
        <v>36</v>
      </c>
      <c r="D18" s="72">
        <v>39</v>
      </c>
      <c r="E18" s="166">
        <f t="shared" si="0"/>
        <v>8.3333333333333339</v>
      </c>
      <c r="F18" s="71">
        <v>26</v>
      </c>
      <c r="G18" s="72">
        <v>25</v>
      </c>
      <c r="H18" s="72">
        <v>26</v>
      </c>
      <c r="I18" s="163">
        <f t="shared" si="1"/>
        <v>4</v>
      </c>
    </row>
    <row r="19" spans="1:9" x14ac:dyDescent="0.25">
      <c r="A19" s="37" t="s">
        <v>43</v>
      </c>
      <c r="B19" s="73">
        <v>719</v>
      </c>
      <c r="C19" s="74">
        <v>701</v>
      </c>
      <c r="D19" s="74">
        <v>714</v>
      </c>
      <c r="E19" s="167">
        <f t="shared" si="0"/>
        <v>1.854493580599144</v>
      </c>
      <c r="F19" s="73">
        <v>681</v>
      </c>
      <c r="G19" s="74">
        <v>663</v>
      </c>
      <c r="H19" s="74">
        <v>675</v>
      </c>
      <c r="I19" s="164">
        <f t="shared" si="1"/>
        <v>1.8099547511312217</v>
      </c>
    </row>
    <row r="20" spans="1:9" ht="18" customHeight="1" x14ac:dyDescent="0.25">
      <c r="A20" s="40" t="s">
        <v>42</v>
      </c>
      <c r="B20" s="71">
        <v>0</v>
      </c>
      <c r="C20" s="72">
        <v>0</v>
      </c>
      <c r="D20" s="72">
        <v>1</v>
      </c>
      <c r="E20" s="166"/>
      <c r="F20" s="71">
        <v>0</v>
      </c>
      <c r="G20" s="72">
        <v>0</v>
      </c>
      <c r="H20" s="72">
        <v>1</v>
      </c>
      <c r="I20" s="163"/>
    </row>
    <row r="21" spans="1:9" ht="18" customHeight="1" x14ac:dyDescent="0.25">
      <c r="A21" s="39" t="s">
        <v>41</v>
      </c>
      <c r="B21" s="73">
        <v>119</v>
      </c>
      <c r="C21" s="74">
        <v>124</v>
      </c>
      <c r="D21" s="74">
        <v>121</v>
      </c>
      <c r="E21" s="167">
        <f t="shared" si="0"/>
        <v>-2.4193548387096775</v>
      </c>
      <c r="F21" s="73">
        <v>94</v>
      </c>
      <c r="G21" s="74">
        <v>95</v>
      </c>
      <c r="H21" s="74">
        <v>90</v>
      </c>
      <c r="I21" s="164">
        <f t="shared" si="1"/>
        <v>-5.2631578947368425</v>
      </c>
    </row>
    <row r="22" spans="1:9" ht="18" customHeight="1" x14ac:dyDescent="0.25">
      <c r="A22" s="40" t="s">
        <v>40</v>
      </c>
      <c r="B22" s="71">
        <v>12</v>
      </c>
      <c r="C22" s="72">
        <v>11</v>
      </c>
      <c r="D22" s="72">
        <v>11</v>
      </c>
      <c r="E22" s="166">
        <f t="shared" si="0"/>
        <v>0</v>
      </c>
      <c r="F22" s="71">
        <v>7</v>
      </c>
      <c r="G22" s="72">
        <v>7</v>
      </c>
      <c r="H22" s="72">
        <v>7</v>
      </c>
      <c r="I22" s="163">
        <f t="shared" si="1"/>
        <v>0</v>
      </c>
    </row>
    <row r="23" spans="1:9" ht="18" customHeight="1" x14ac:dyDescent="0.25">
      <c r="A23" s="39" t="s">
        <v>39</v>
      </c>
      <c r="B23" s="73">
        <v>162</v>
      </c>
      <c r="C23" s="74">
        <v>151</v>
      </c>
      <c r="D23" s="74">
        <v>159</v>
      </c>
      <c r="E23" s="167">
        <f t="shared" si="0"/>
        <v>5.298013245033113</v>
      </c>
      <c r="F23" s="73">
        <v>106</v>
      </c>
      <c r="G23" s="74">
        <v>97</v>
      </c>
      <c r="H23" s="74">
        <v>102</v>
      </c>
      <c r="I23" s="164">
        <f t="shared" si="1"/>
        <v>5.1546391752577323</v>
      </c>
    </row>
    <row r="24" spans="1:9" x14ac:dyDescent="0.25">
      <c r="A24" s="38" t="s">
        <v>38</v>
      </c>
      <c r="B24" s="71">
        <v>680</v>
      </c>
      <c r="C24" s="72">
        <v>644</v>
      </c>
      <c r="D24" s="72">
        <v>633</v>
      </c>
      <c r="E24" s="166">
        <f t="shared" si="0"/>
        <v>-1.7080745341614907</v>
      </c>
      <c r="F24" s="71">
        <v>564</v>
      </c>
      <c r="G24" s="72">
        <v>531</v>
      </c>
      <c r="H24" s="72">
        <v>527</v>
      </c>
      <c r="I24" s="163">
        <f t="shared" si="1"/>
        <v>-0.75329566854990582</v>
      </c>
    </row>
    <row r="25" spans="1:9" x14ac:dyDescent="0.25">
      <c r="A25" s="37" t="s">
        <v>88</v>
      </c>
      <c r="B25" s="73">
        <v>78</v>
      </c>
      <c r="C25" s="74">
        <v>74</v>
      </c>
      <c r="D25" s="74">
        <v>75</v>
      </c>
      <c r="E25" s="167">
        <f t="shared" si="0"/>
        <v>1.3513513513513513</v>
      </c>
      <c r="F25" s="73">
        <v>56</v>
      </c>
      <c r="G25" s="74">
        <v>52</v>
      </c>
      <c r="H25" s="74">
        <v>50</v>
      </c>
      <c r="I25" s="164">
        <f t="shared" si="1"/>
        <v>-3.8461538461538463</v>
      </c>
    </row>
    <row r="26" spans="1:9" x14ac:dyDescent="0.25">
      <c r="A26" s="38" t="s">
        <v>86</v>
      </c>
      <c r="B26" s="71">
        <v>2014</v>
      </c>
      <c r="C26" s="72">
        <v>1986</v>
      </c>
      <c r="D26" s="72">
        <v>2008</v>
      </c>
      <c r="E26" s="166">
        <f t="shared" si="0"/>
        <v>1.107754279959718</v>
      </c>
      <c r="F26" s="71">
        <v>1741</v>
      </c>
      <c r="G26" s="72">
        <v>1732</v>
      </c>
      <c r="H26" s="72">
        <v>1744</v>
      </c>
      <c r="I26" s="163">
        <f t="shared" si="1"/>
        <v>0.69284064665127021</v>
      </c>
    </row>
    <row r="27" spans="1:9" x14ac:dyDescent="0.25">
      <c r="A27" s="37" t="s">
        <v>85</v>
      </c>
      <c r="B27" s="73">
        <v>90</v>
      </c>
      <c r="C27" s="74">
        <v>88</v>
      </c>
      <c r="D27" s="74">
        <v>91</v>
      </c>
      <c r="E27" s="167">
        <f t="shared" si="0"/>
        <v>3.4090909090909092</v>
      </c>
      <c r="F27" s="73">
        <v>77</v>
      </c>
      <c r="G27" s="74">
        <v>77</v>
      </c>
      <c r="H27" s="74">
        <v>81</v>
      </c>
      <c r="I27" s="164">
        <f t="shared" si="1"/>
        <v>5.1948051948051948</v>
      </c>
    </row>
    <row r="28" spans="1:9" ht="18" customHeight="1" x14ac:dyDescent="0.25">
      <c r="A28" s="40" t="s">
        <v>37</v>
      </c>
      <c r="B28" s="71">
        <v>59</v>
      </c>
      <c r="C28" s="72">
        <v>58</v>
      </c>
      <c r="D28" s="72">
        <v>64</v>
      </c>
      <c r="E28" s="166">
        <f t="shared" si="0"/>
        <v>10.344827586206897</v>
      </c>
      <c r="F28" s="71">
        <v>39</v>
      </c>
      <c r="G28" s="72">
        <v>44</v>
      </c>
      <c r="H28" s="72">
        <v>47</v>
      </c>
      <c r="I28" s="163">
        <f t="shared" si="1"/>
        <v>6.8181818181818183</v>
      </c>
    </row>
    <row r="29" spans="1:9" ht="18" customHeight="1" x14ac:dyDescent="0.25">
      <c r="A29" s="39" t="s">
        <v>36</v>
      </c>
      <c r="B29" s="73">
        <v>266</v>
      </c>
      <c r="C29" s="74">
        <v>258</v>
      </c>
      <c r="D29" s="74">
        <v>255</v>
      </c>
      <c r="E29" s="167">
        <f t="shared" si="0"/>
        <v>-1.1627906976744187</v>
      </c>
      <c r="F29" s="73">
        <v>180</v>
      </c>
      <c r="G29" s="74">
        <v>166</v>
      </c>
      <c r="H29" s="74">
        <v>169</v>
      </c>
      <c r="I29" s="164">
        <f t="shared" si="1"/>
        <v>1.8072289156626506</v>
      </c>
    </row>
    <row r="30" spans="1:9" x14ac:dyDescent="0.25">
      <c r="A30" s="38" t="s">
        <v>87</v>
      </c>
      <c r="B30" s="71">
        <v>100</v>
      </c>
      <c r="C30" s="72">
        <v>96</v>
      </c>
      <c r="D30" s="72">
        <v>86</v>
      </c>
      <c r="E30" s="166">
        <f t="shared" si="0"/>
        <v>-10.416666666666666</v>
      </c>
      <c r="F30" s="71">
        <v>61</v>
      </c>
      <c r="G30" s="72">
        <v>55</v>
      </c>
      <c r="H30" s="72">
        <v>46</v>
      </c>
      <c r="I30" s="163">
        <f t="shared" si="1"/>
        <v>-16.363636363636363</v>
      </c>
    </row>
    <row r="31" spans="1:9" ht="18" customHeight="1" x14ac:dyDescent="0.25">
      <c r="A31" s="39" t="s">
        <v>35</v>
      </c>
      <c r="B31" s="73">
        <v>145</v>
      </c>
      <c r="C31" s="74">
        <v>144</v>
      </c>
      <c r="D31" s="74">
        <v>140</v>
      </c>
      <c r="E31" s="167">
        <f t="shared" si="0"/>
        <v>-2.7777777777777777</v>
      </c>
      <c r="F31" s="73">
        <v>101</v>
      </c>
      <c r="G31" s="74">
        <v>96</v>
      </c>
      <c r="H31" s="74">
        <v>96</v>
      </c>
      <c r="I31" s="164">
        <f t="shared" si="1"/>
        <v>0</v>
      </c>
    </row>
    <row r="32" spans="1:9" ht="18" customHeight="1" x14ac:dyDescent="0.25">
      <c r="A32" s="40" t="s">
        <v>34</v>
      </c>
      <c r="B32" s="71">
        <v>756</v>
      </c>
      <c r="C32" s="72">
        <v>716</v>
      </c>
      <c r="D32" s="72">
        <v>711</v>
      </c>
      <c r="E32" s="166">
        <f t="shared" si="0"/>
        <v>-0.6983240223463687</v>
      </c>
      <c r="F32" s="71">
        <v>699</v>
      </c>
      <c r="G32" s="72">
        <v>662</v>
      </c>
      <c r="H32" s="72">
        <v>656</v>
      </c>
      <c r="I32" s="163">
        <f t="shared" si="1"/>
        <v>-0.90634441087613293</v>
      </c>
    </row>
    <row r="33" spans="1:9" ht="18" customHeight="1" x14ac:dyDescent="0.25">
      <c r="A33" s="39" t="s">
        <v>33</v>
      </c>
      <c r="B33" s="73">
        <v>532</v>
      </c>
      <c r="C33" s="74">
        <v>526</v>
      </c>
      <c r="D33" s="74">
        <v>544</v>
      </c>
      <c r="E33" s="167">
        <f t="shared" si="0"/>
        <v>3.4220532319391634</v>
      </c>
      <c r="F33" s="73">
        <v>502</v>
      </c>
      <c r="G33" s="74">
        <v>499</v>
      </c>
      <c r="H33" s="74">
        <v>515</v>
      </c>
      <c r="I33" s="164">
        <f t="shared" si="1"/>
        <v>3.2064128256513027</v>
      </c>
    </row>
    <row r="34" spans="1:9" x14ac:dyDescent="0.25">
      <c r="A34" s="38" t="s">
        <v>32</v>
      </c>
      <c r="B34" s="71">
        <v>901</v>
      </c>
      <c r="C34" s="72">
        <v>890</v>
      </c>
      <c r="D34" s="72">
        <v>902</v>
      </c>
      <c r="E34" s="166">
        <f t="shared" si="0"/>
        <v>1.348314606741573</v>
      </c>
      <c r="F34" s="71">
        <v>739</v>
      </c>
      <c r="G34" s="72">
        <v>725</v>
      </c>
      <c r="H34" s="72">
        <v>731</v>
      </c>
      <c r="I34" s="163">
        <f t="shared" si="1"/>
        <v>0.82758620689655171</v>
      </c>
    </row>
    <row r="35" spans="1:9" x14ac:dyDescent="0.25">
      <c r="A35" s="37" t="s">
        <v>89</v>
      </c>
      <c r="B35" s="73">
        <v>387</v>
      </c>
      <c r="C35" s="74">
        <v>423</v>
      </c>
      <c r="D35" s="74">
        <v>364</v>
      </c>
      <c r="E35" s="167">
        <f t="shared" si="0"/>
        <v>-13.947990543735225</v>
      </c>
      <c r="F35" s="73">
        <v>370</v>
      </c>
      <c r="G35" s="74">
        <v>411</v>
      </c>
      <c r="H35" s="74">
        <v>348</v>
      </c>
      <c r="I35" s="164">
        <f t="shared" si="1"/>
        <v>-15.328467153284672</v>
      </c>
    </row>
    <row r="36" spans="1:9" ht="18" customHeight="1" x14ac:dyDescent="0.25">
      <c r="A36" s="24" t="s">
        <v>14</v>
      </c>
      <c r="B36" s="75">
        <v>11884</v>
      </c>
      <c r="C36" s="76">
        <v>11628</v>
      </c>
      <c r="D36" s="76">
        <v>11504</v>
      </c>
      <c r="E36" s="168">
        <f t="shared" si="0"/>
        <v>-1.066391468868249</v>
      </c>
      <c r="F36" s="75">
        <v>10140</v>
      </c>
      <c r="G36" s="76">
        <v>9943</v>
      </c>
      <c r="H36" s="76">
        <v>9790</v>
      </c>
      <c r="I36" s="165">
        <f t="shared" si="1"/>
        <v>-1.5387709946696169</v>
      </c>
    </row>
    <row r="37" spans="1:9" ht="2.25" customHeight="1" x14ac:dyDescent="0.25">
      <c r="A37" s="21"/>
      <c r="B37" s="21"/>
      <c r="C37" s="21"/>
      <c r="D37" s="21"/>
      <c r="E37" s="21"/>
      <c r="F37" s="23"/>
      <c r="G37" s="22"/>
      <c r="H37" s="22"/>
      <c r="I37" s="21"/>
    </row>
    <row r="38" spans="1:9" x14ac:dyDescent="0.25">
      <c r="A38" s="18" t="s">
        <v>55</v>
      </c>
    </row>
    <row r="41" spans="1:9" x14ac:dyDescent="0.25">
      <c r="A41" s="18" t="s">
        <v>144</v>
      </c>
      <c r="F41" s="89"/>
      <c r="G41" s="89"/>
      <c r="H41" s="89"/>
    </row>
  </sheetData>
  <mergeCells count="2"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2"/>
  <sheetViews>
    <sheetView showGridLines="0" topLeftCell="A34" workbookViewId="0">
      <selection sqref="A1:E62"/>
    </sheetView>
  </sheetViews>
  <sheetFormatPr baseColWidth="10" defaultColWidth="8.7265625" defaultRowHeight="16.5" x14ac:dyDescent="0.25"/>
  <cols>
    <col min="1" max="1" width="55.36328125" style="27" customWidth="1"/>
    <col min="2" max="5" width="13.453125" style="18" customWidth="1"/>
    <col min="6" max="16384" width="8.7265625" style="18"/>
  </cols>
  <sheetData>
    <row r="1" spans="1:5" x14ac:dyDescent="0.25">
      <c r="A1" s="27" t="s">
        <v>10</v>
      </c>
    </row>
    <row r="2" spans="1:5" x14ac:dyDescent="0.25">
      <c r="A2" s="205" t="s">
        <v>178</v>
      </c>
      <c r="B2" s="206"/>
      <c r="C2" s="206"/>
      <c r="D2" s="206"/>
      <c r="E2" s="206"/>
    </row>
    <row r="4" spans="1:5" ht="33" x14ac:dyDescent="0.25">
      <c r="A4" s="171" t="s">
        <v>169</v>
      </c>
      <c r="B4" s="11">
        <v>2021</v>
      </c>
      <c r="C4" s="11">
        <v>2022</v>
      </c>
      <c r="D4" s="45" t="s">
        <v>168</v>
      </c>
      <c r="E4" s="11" t="s">
        <v>8</v>
      </c>
    </row>
    <row r="5" spans="1:5" x14ac:dyDescent="0.25">
      <c r="A5" s="178" t="s">
        <v>52</v>
      </c>
      <c r="B5" s="179">
        <v>119735.82668271373</v>
      </c>
      <c r="C5" s="179">
        <v>141139.24339661296</v>
      </c>
      <c r="D5" s="180"/>
      <c r="E5" s="180">
        <v>17.875532584425081</v>
      </c>
    </row>
    <row r="6" spans="1:5" ht="3.95" customHeight="1" x14ac:dyDescent="0.25">
      <c r="A6" s="52"/>
      <c r="B6" s="130"/>
      <c r="C6" s="130"/>
      <c r="D6" s="130"/>
      <c r="E6" s="130"/>
    </row>
    <row r="7" spans="1:5" x14ac:dyDescent="0.25">
      <c r="A7" s="172" t="s">
        <v>50</v>
      </c>
      <c r="B7" s="173">
        <v>20115269.824017692</v>
      </c>
      <c r="C7" s="173">
        <v>19732524.202631954</v>
      </c>
      <c r="D7" s="174">
        <v>99.289817683690231</v>
      </c>
      <c r="E7" s="174">
        <v>-1.9027615574350329</v>
      </c>
    </row>
    <row r="8" spans="1:5" x14ac:dyDescent="0.25">
      <c r="A8" s="36" t="s">
        <v>74</v>
      </c>
      <c r="B8" s="169">
        <v>2207328.1201491985</v>
      </c>
      <c r="C8" s="169">
        <v>2200581.953836916</v>
      </c>
      <c r="D8" s="77">
        <v>11.072855086899779</v>
      </c>
      <c r="E8" s="77">
        <v>-0.30562589452384858</v>
      </c>
    </row>
    <row r="9" spans="1:5" x14ac:dyDescent="0.25">
      <c r="A9" s="46" t="s">
        <v>73</v>
      </c>
      <c r="B9" s="170">
        <v>68530.800957051324</v>
      </c>
      <c r="C9" s="170">
        <v>71147.62436214574</v>
      </c>
      <c r="D9" s="78">
        <v>0.35799954324155292</v>
      </c>
      <c r="E9" s="78">
        <v>3.8184631852389921</v>
      </c>
    </row>
    <row r="10" spans="1:5" x14ac:dyDescent="0.25">
      <c r="A10" s="36" t="s">
        <v>72</v>
      </c>
      <c r="B10" s="169"/>
      <c r="C10" s="169"/>
      <c r="D10" s="77"/>
      <c r="E10" s="77"/>
    </row>
    <row r="11" spans="1:5" x14ac:dyDescent="0.25">
      <c r="A11" s="46" t="s">
        <v>71</v>
      </c>
      <c r="B11" s="170">
        <v>774701.31977420859</v>
      </c>
      <c r="C11" s="170">
        <v>836588.15646389918</v>
      </c>
      <c r="D11" s="78">
        <v>4.2095316685614792</v>
      </c>
      <c r="E11" s="78">
        <v>7.9884769923624095</v>
      </c>
    </row>
    <row r="12" spans="1:5" x14ac:dyDescent="0.25">
      <c r="A12" s="36" t="s">
        <v>70</v>
      </c>
      <c r="B12" s="169">
        <v>4634788.890688776</v>
      </c>
      <c r="C12" s="169">
        <v>4331928.5789336013</v>
      </c>
      <c r="D12" s="77">
        <v>21.797332890827775</v>
      </c>
      <c r="E12" s="77">
        <v>-6.5345006838092834</v>
      </c>
    </row>
    <row r="13" spans="1:5" x14ac:dyDescent="0.25">
      <c r="A13" s="46" t="s">
        <v>69</v>
      </c>
      <c r="B13" s="170">
        <v>387349.54313406121</v>
      </c>
      <c r="C13" s="170">
        <v>454503.09205083846</v>
      </c>
      <c r="D13" s="78">
        <v>2.2869618039227873</v>
      </c>
      <c r="E13" s="78">
        <v>17.336679520371987</v>
      </c>
    </row>
    <row r="14" spans="1:5" x14ac:dyDescent="0.25">
      <c r="A14" s="47" t="s">
        <v>90</v>
      </c>
      <c r="B14" s="169">
        <v>524053.14443220512</v>
      </c>
      <c r="C14" s="169">
        <v>528019.03569529636</v>
      </c>
      <c r="D14" s="77">
        <v>2.6568782204109049</v>
      </c>
      <c r="E14" s="77">
        <v>0.75677272529070594</v>
      </c>
    </row>
    <row r="15" spans="1:5" x14ac:dyDescent="0.25">
      <c r="A15" s="46" t="s">
        <v>68</v>
      </c>
      <c r="B15" s="170">
        <v>323902.35413419688</v>
      </c>
      <c r="C15" s="170">
        <v>254703.71447030501</v>
      </c>
      <c r="D15" s="78">
        <v>1.2816143091182488</v>
      </c>
      <c r="E15" s="78">
        <v>-21.364043447248918</v>
      </c>
    </row>
    <row r="16" spans="1:5" x14ac:dyDescent="0.25">
      <c r="A16" s="47" t="s">
        <v>91</v>
      </c>
      <c r="B16" s="169"/>
      <c r="C16" s="169"/>
      <c r="D16" s="77"/>
      <c r="E16" s="77"/>
    </row>
    <row r="17" spans="1:5" x14ac:dyDescent="0.25">
      <c r="A17" s="46" t="s">
        <v>67</v>
      </c>
      <c r="B17" s="170">
        <v>816693.89279939397</v>
      </c>
      <c r="C17" s="170">
        <v>1186770.62482796</v>
      </c>
      <c r="D17" s="78">
        <v>5.9715745315447464</v>
      </c>
      <c r="E17" s="78">
        <v>45.314007523681667</v>
      </c>
    </row>
    <row r="18" spans="1:5" x14ac:dyDescent="0.25">
      <c r="A18" s="36" t="s">
        <v>66</v>
      </c>
      <c r="B18" s="169">
        <v>881802.80730265088</v>
      </c>
      <c r="C18" s="169">
        <v>1008506.6224498574</v>
      </c>
      <c r="D18" s="77">
        <v>5.0745884128947107</v>
      </c>
      <c r="E18" s="77">
        <v>14.368724401635918</v>
      </c>
    </row>
    <row r="19" spans="1:5" x14ac:dyDescent="0.25">
      <c r="A19" s="46" t="s">
        <v>65</v>
      </c>
      <c r="B19" s="170"/>
      <c r="C19" s="170"/>
      <c r="D19" s="78"/>
      <c r="E19" s="78"/>
    </row>
    <row r="20" spans="1:5" x14ac:dyDescent="0.25">
      <c r="A20" s="47" t="s">
        <v>92</v>
      </c>
      <c r="B20" s="169">
        <v>396236.73364239925</v>
      </c>
      <c r="C20" s="169">
        <v>444582.73340161471</v>
      </c>
      <c r="D20" s="77">
        <v>2.2370446928870451</v>
      </c>
      <c r="E20" s="77">
        <v>12.201291716392797</v>
      </c>
    </row>
    <row r="21" spans="1:5" x14ac:dyDescent="0.25">
      <c r="A21" s="48" t="s">
        <v>93</v>
      </c>
      <c r="B21" s="170">
        <v>586968.11463696184</v>
      </c>
      <c r="C21" s="170">
        <v>564040.08435697644</v>
      </c>
      <c r="D21" s="78">
        <v>2.8381283898097349</v>
      </c>
      <c r="E21" s="78">
        <v>-3.9061798602410152</v>
      </c>
    </row>
    <row r="22" spans="1:5" x14ac:dyDescent="0.25">
      <c r="A22" s="47" t="s">
        <v>94</v>
      </c>
      <c r="B22" s="169">
        <v>1011532.1232904077</v>
      </c>
      <c r="C22" s="169">
        <v>845125.03995392937</v>
      </c>
      <c r="D22" s="77">
        <v>4.2524874301562852</v>
      </c>
      <c r="E22" s="77">
        <v>-16.45099344894491</v>
      </c>
    </row>
    <row r="23" spans="1:5" x14ac:dyDescent="0.25">
      <c r="A23" s="48" t="s">
        <v>95</v>
      </c>
      <c r="B23" s="170">
        <v>340511.44998086133</v>
      </c>
      <c r="C23" s="170">
        <v>547022.9096201628</v>
      </c>
      <c r="D23" s="78">
        <v>2.7525016266161866</v>
      </c>
      <c r="E23" s="78">
        <v>60.647434807525137</v>
      </c>
    </row>
    <row r="24" spans="1:5" x14ac:dyDescent="0.25">
      <c r="A24" s="47" t="s">
        <v>96</v>
      </c>
      <c r="B24" s="169"/>
      <c r="C24" s="169"/>
      <c r="D24" s="77"/>
      <c r="E24" s="77"/>
    </row>
    <row r="25" spans="1:5" x14ac:dyDescent="0.25">
      <c r="A25" s="48" t="s">
        <v>97</v>
      </c>
      <c r="B25" s="170">
        <v>431538.00783234532</v>
      </c>
      <c r="C25" s="170">
        <v>302750.85656624741</v>
      </c>
      <c r="D25" s="78">
        <v>1.5233771940862131</v>
      </c>
      <c r="E25" s="78">
        <v>-29.843756269119257</v>
      </c>
    </row>
    <row r="26" spans="1:5" x14ac:dyDescent="0.25">
      <c r="A26" s="47" t="s">
        <v>98</v>
      </c>
      <c r="B26" s="169"/>
      <c r="C26" s="169"/>
      <c r="D26" s="77"/>
      <c r="E26" s="77"/>
    </row>
    <row r="27" spans="1:5" x14ac:dyDescent="0.25">
      <c r="A27" s="48" t="s">
        <v>99</v>
      </c>
      <c r="B27" s="170">
        <v>5169396.6192285111</v>
      </c>
      <c r="C27" s="170">
        <v>4775405.6329775266</v>
      </c>
      <c r="D27" s="78">
        <v>24.02881404299827</v>
      </c>
      <c r="E27" s="78">
        <v>-7.6216049042447889</v>
      </c>
    </row>
    <row r="28" spans="1:5" x14ac:dyDescent="0.25">
      <c r="A28" s="36" t="s">
        <v>64</v>
      </c>
      <c r="B28" s="169"/>
      <c r="C28" s="169"/>
      <c r="D28" s="77"/>
      <c r="E28" s="77"/>
    </row>
    <row r="29" spans="1:5" x14ac:dyDescent="0.25">
      <c r="A29" s="46" t="s">
        <v>63</v>
      </c>
      <c r="B29" s="170">
        <v>255280.04777641792</v>
      </c>
      <c r="C29" s="170">
        <v>252350.16793453554</v>
      </c>
      <c r="D29" s="78">
        <v>1.2697717691549397</v>
      </c>
      <c r="E29" s="78">
        <v>-1.1477120391517885</v>
      </c>
    </row>
    <row r="30" spans="1:5" x14ac:dyDescent="0.25">
      <c r="A30" s="36" t="s">
        <v>62</v>
      </c>
      <c r="B30" s="169"/>
      <c r="C30" s="169"/>
      <c r="D30" s="77"/>
      <c r="E30" s="77"/>
    </row>
    <row r="31" spans="1:5" ht="3.95" customHeight="1" x14ac:dyDescent="0.25">
      <c r="A31" s="52"/>
      <c r="B31" s="130"/>
      <c r="C31" s="130"/>
      <c r="D31" s="130"/>
      <c r="E31" s="130"/>
    </row>
    <row r="33" spans="1:5" ht="33" x14ac:dyDescent="0.25">
      <c r="A33" s="171" t="s">
        <v>170</v>
      </c>
      <c r="B33" s="11">
        <v>2021</v>
      </c>
      <c r="C33" s="11">
        <v>2022</v>
      </c>
      <c r="D33" s="45" t="s">
        <v>168</v>
      </c>
      <c r="E33" s="11" t="s">
        <v>8</v>
      </c>
    </row>
    <row r="34" spans="1:5" x14ac:dyDescent="0.25">
      <c r="A34" s="178" t="s">
        <v>52</v>
      </c>
      <c r="B34" s="179">
        <v>1484477.9759890037</v>
      </c>
      <c r="C34" s="179">
        <v>2039587.9382878058</v>
      </c>
      <c r="D34" s="180">
        <v>10.905299723169744</v>
      </c>
      <c r="E34" s="180">
        <v>37.39428750561094</v>
      </c>
    </row>
    <row r="35" spans="1:5" ht="3.95" customHeight="1" x14ac:dyDescent="0.25">
      <c r="A35" s="52"/>
      <c r="B35" s="130"/>
      <c r="C35" s="130"/>
      <c r="D35" s="130"/>
      <c r="E35" s="130"/>
    </row>
    <row r="36" spans="1:5" x14ac:dyDescent="0.25">
      <c r="A36" s="172" t="s">
        <v>50</v>
      </c>
      <c r="B36" s="173">
        <v>15799131.362752551</v>
      </c>
      <c r="C36" s="173">
        <v>16663134.500000002</v>
      </c>
      <c r="D36" s="174">
        <v>89.094700276830253</v>
      </c>
      <c r="E36" s="174">
        <v>5.4686749379424269</v>
      </c>
    </row>
    <row r="37" spans="1:5" x14ac:dyDescent="0.25">
      <c r="A37" s="36" t="s">
        <v>74</v>
      </c>
      <c r="B37" s="169">
        <v>2297327.518488768</v>
      </c>
      <c r="C37" s="169">
        <v>2407117.2804828975</v>
      </c>
      <c r="D37" s="77">
        <v>12.870411184390456</v>
      </c>
      <c r="E37" s="77">
        <v>4.7790208888609671</v>
      </c>
    </row>
    <row r="38" spans="1:5" x14ac:dyDescent="0.25">
      <c r="A38" s="46" t="s">
        <v>73</v>
      </c>
      <c r="B38" s="170"/>
      <c r="C38" s="170"/>
      <c r="D38" s="78"/>
      <c r="E38" s="78"/>
    </row>
    <row r="39" spans="1:5" x14ac:dyDescent="0.25">
      <c r="A39" s="36" t="s">
        <v>72</v>
      </c>
      <c r="B39" s="169"/>
      <c r="C39" s="169"/>
      <c r="D39" s="77"/>
      <c r="E39" s="77"/>
    </row>
    <row r="40" spans="1:5" x14ac:dyDescent="0.25">
      <c r="A40" s="46" t="s">
        <v>71</v>
      </c>
      <c r="B40" s="170">
        <v>674523.98420387995</v>
      </c>
      <c r="C40" s="170">
        <v>780691.26394958876</v>
      </c>
      <c r="D40" s="78">
        <v>4.1742118909457497</v>
      </c>
      <c r="E40" s="78">
        <v>15.73958557915695</v>
      </c>
    </row>
    <row r="41" spans="1:5" x14ac:dyDescent="0.25">
      <c r="A41" s="36" t="s">
        <v>70</v>
      </c>
      <c r="B41" s="169">
        <v>1381764.7035494458</v>
      </c>
      <c r="C41" s="169">
        <v>2062415.83738942</v>
      </c>
      <c r="D41" s="77">
        <v>11.027356280320381</v>
      </c>
      <c r="E41" s="77">
        <v>49.259554256345737</v>
      </c>
    </row>
    <row r="42" spans="1:5" x14ac:dyDescent="0.25">
      <c r="A42" s="46" t="s">
        <v>69</v>
      </c>
      <c r="B42" s="170">
        <v>125316.01870874748</v>
      </c>
      <c r="C42" s="170">
        <v>176940.70423467137</v>
      </c>
      <c r="D42" s="78">
        <v>0.94606924108782253</v>
      </c>
      <c r="E42" s="78">
        <v>41.195599778753838</v>
      </c>
    </row>
    <row r="43" spans="1:5" x14ac:dyDescent="0.25">
      <c r="A43" s="47" t="s">
        <v>90</v>
      </c>
      <c r="B43" s="169">
        <v>115896.35989032513</v>
      </c>
      <c r="C43" s="169">
        <v>106837.85798777826</v>
      </c>
      <c r="D43" s="77">
        <v>0.57124227951467699</v>
      </c>
      <c r="E43" s="77">
        <v>-7.8160365960752278</v>
      </c>
    </row>
    <row r="44" spans="1:5" x14ac:dyDescent="0.25">
      <c r="A44" s="46" t="s">
        <v>68</v>
      </c>
      <c r="B44" s="170">
        <v>202011.89313354934</v>
      </c>
      <c r="C44" s="170">
        <v>210360.95589914368</v>
      </c>
      <c r="D44" s="78">
        <v>1.1247611495773324</v>
      </c>
      <c r="E44" s="78">
        <v>4.1329560532729639</v>
      </c>
    </row>
    <row r="45" spans="1:5" x14ac:dyDescent="0.25">
      <c r="A45" s="47" t="s">
        <v>91</v>
      </c>
      <c r="B45" s="169"/>
      <c r="C45" s="169"/>
      <c r="D45" s="77"/>
      <c r="E45" s="77"/>
    </row>
    <row r="46" spans="1:5" x14ac:dyDescent="0.25">
      <c r="A46" s="46" t="s">
        <v>67</v>
      </c>
      <c r="B46" s="170">
        <v>505925.50787360792</v>
      </c>
      <c r="C46" s="170">
        <v>677433.19310942455</v>
      </c>
      <c r="D46" s="78">
        <v>3.6221100716470986</v>
      </c>
      <c r="E46" s="78">
        <v>33.899790100850836</v>
      </c>
    </row>
    <row r="47" spans="1:5" x14ac:dyDescent="0.25">
      <c r="A47" s="36" t="s">
        <v>66</v>
      </c>
      <c r="B47" s="169">
        <v>1357626.994845361</v>
      </c>
      <c r="C47" s="169">
        <v>1745949.881200654</v>
      </c>
      <c r="D47" s="77">
        <v>9.335271305884234</v>
      </c>
      <c r="E47" s="77">
        <v>28.603061653140188</v>
      </c>
    </row>
    <row r="48" spans="1:5" x14ac:dyDescent="0.25">
      <c r="A48" s="46" t="s">
        <v>65</v>
      </c>
      <c r="B48" s="170">
        <v>302332.13139130443</v>
      </c>
      <c r="C48" s="170">
        <v>226827.11766245108</v>
      </c>
      <c r="D48" s="78">
        <v>1.2128026730381001</v>
      </c>
      <c r="E48" s="78">
        <v>-24.974194235123562</v>
      </c>
    </row>
    <row r="49" spans="1:5" x14ac:dyDescent="0.25">
      <c r="A49" s="47" t="s">
        <v>92</v>
      </c>
      <c r="B49" s="169">
        <v>309535.32175446086</v>
      </c>
      <c r="C49" s="169">
        <v>341232.86463723431</v>
      </c>
      <c r="D49" s="77">
        <v>1.8245090561717889</v>
      </c>
      <c r="E49" s="77">
        <v>10.240363750123983</v>
      </c>
    </row>
    <row r="50" spans="1:5" x14ac:dyDescent="0.25">
      <c r="A50" s="48" t="s">
        <v>93</v>
      </c>
      <c r="B50" s="170">
        <v>110865.3958680403</v>
      </c>
      <c r="C50" s="170">
        <v>150461.49974492626</v>
      </c>
      <c r="D50" s="78">
        <v>0.804489828908035</v>
      </c>
      <c r="E50" s="78">
        <v>35.715476021044466</v>
      </c>
    </row>
    <row r="51" spans="1:5" x14ac:dyDescent="0.25">
      <c r="A51" s="47" t="s">
        <v>94</v>
      </c>
      <c r="B51" s="169">
        <v>1125035.6110335421</v>
      </c>
      <c r="C51" s="169">
        <v>1056602.6130065247</v>
      </c>
      <c r="D51" s="77">
        <v>5.6494588768716936</v>
      </c>
      <c r="E51" s="77">
        <v>-6.0827406133526436</v>
      </c>
    </row>
    <row r="52" spans="1:5" x14ac:dyDescent="0.25">
      <c r="A52" s="48" t="s">
        <v>95</v>
      </c>
      <c r="B52" s="170">
        <v>276420.36185503687</v>
      </c>
      <c r="C52" s="170">
        <v>346152.16880140128</v>
      </c>
      <c r="D52" s="78">
        <v>1.8508116662885721</v>
      </c>
      <c r="E52" s="78">
        <v>25.226725874461398</v>
      </c>
    </row>
    <row r="53" spans="1:5" x14ac:dyDescent="0.25">
      <c r="A53" s="47" t="s">
        <v>96</v>
      </c>
      <c r="B53" s="169"/>
      <c r="C53" s="169"/>
      <c r="D53" s="77"/>
      <c r="E53" s="77"/>
    </row>
    <row r="54" spans="1:5" x14ac:dyDescent="0.25">
      <c r="A54" s="48" t="s">
        <v>97</v>
      </c>
      <c r="B54" s="170">
        <v>523427.02799295762</v>
      </c>
      <c r="C54" s="170">
        <v>539350.90977507608</v>
      </c>
      <c r="D54" s="78">
        <v>2.8838096248005507</v>
      </c>
      <c r="E54" s="78">
        <v>3.0422352936525678</v>
      </c>
    </row>
    <row r="55" spans="1:5" x14ac:dyDescent="0.25">
      <c r="A55" s="47" t="s">
        <v>98</v>
      </c>
      <c r="B55" s="169">
        <v>749910.33256971091</v>
      </c>
      <c r="C55" s="169">
        <v>838018.18718175555</v>
      </c>
      <c r="D55" s="77">
        <v>4.4807283535694404</v>
      </c>
      <c r="E55" s="77">
        <v>11.749118632640553</v>
      </c>
    </row>
    <row r="56" spans="1:5" x14ac:dyDescent="0.25">
      <c r="A56" s="48" t="s">
        <v>99</v>
      </c>
      <c r="B56" s="170">
        <v>5516900.2264093207</v>
      </c>
      <c r="C56" s="170">
        <v>5008904.7496989975</v>
      </c>
      <c r="D56" s="78">
        <v>26.781687886491198</v>
      </c>
      <c r="E56" s="78">
        <v>-9.207987381728536</v>
      </c>
    </row>
    <row r="57" spans="1:5" x14ac:dyDescent="0.25">
      <c r="A57" s="36" t="s">
        <v>64</v>
      </c>
      <c r="B57" s="169"/>
      <c r="C57" s="169"/>
      <c r="D57" s="77"/>
      <c r="E57" s="77"/>
    </row>
    <row r="58" spans="1:5" x14ac:dyDescent="0.25">
      <c r="A58" s="46" t="s">
        <v>63</v>
      </c>
      <c r="B58" s="170">
        <v>167562.91570269791</v>
      </c>
      <c r="C58" s="170">
        <v>58041.548321520386</v>
      </c>
      <c r="D58" s="78">
        <v>0.31033743089026966</v>
      </c>
      <c r="E58" s="78">
        <v>-65.361340199819722</v>
      </c>
    </row>
    <row r="59" spans="1:5" x14ac:dyDescent="0.25">
      <c r="A59" s="36" t="s">
        <v>62</v>
      </c>
      <c r="B59" s="169"/>
      <c r="C59" s="169"/>
      <c r="D59" s="77"/>
      <c r="E59" s="77"/>
    </row>
    <row r="60" spans="1:5" ht="3.95" customHeight="1" x14ac:dyDescent="0.25">
      <c r="A60" s="175"/>
      <c r="B60" s="176"/>
      <c r="C60" s="176"/>
      <c r="D60" s="177"/>
      <c r="E60" s="177"/>
    </row>
    <row r="61" spans="1:5" ht="3.95" customHeight="1" x14ac:dyDescent="0.25"/>
    <row r="62" spans="1:5" x14ac:dyDescent="0.25">
      <c r="A62" s="27" t="s">
        <v>83</v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2"/>
  <sheetViews>
    <sheetView showGridLines="0" workbookViewId="0">
      <selection sqref="A1:F32"/>
    </sheetView>
  </sheetViews>
  <sheetFormatPr baseColWidth="10" defaultColWidth="8.7265625" defaultRowHeight="16.5" x14ac:dyDescent="0.25"/>
  <cols>
    <col min="1" max="1" width="46.7265625" style="27" customWidth="1"/>
    <col min="2" max="2" width="9.7265625" style="27" bestFit="1" customWidth="1"/>
    <col min="3" max="3" width="14.6328125" style="18" customWidth="1"/>
    <col min="4" max="4" width="10.6328125" style="18" customWidth="1"/>
    <col min="5" max="5" width="12.6328125" style="18" customWidth="1"/>
    <col min="6" max="6" width="14.6328125" style="18" customWidth="1"/>
    <col min="7" max="7" width="32.26953125" style="18" customWidth="1"/>
    <col min="8" max="16384" width="8.7265625" style="18"/>
  </cols>
  <sheetData>
    <row r="1" spans="1:6" ht="17.25" customHeight="1" x14ac:dyDescent="0.25">
      <c r="A1" s="27" t="s">
        <v>11</v>
      </c>
    </row>
    <row r="2" spans="1:6" x14ac:dyDescent="0.25">
      <c r="A2" s="27" t="s">
        <v>120</v>
      </c>
    </row>
    <row r="4" spans="1:6" ht="33" x14ac:dyDescent="0.25">
      <c r="A4" s="30"/>
      <c r="B4" s="29" t="s">
        <v>82</v>
      </c>
      <c r="C4" s="34" t="s">
        <v>171</v>
      </c>
      <c r="D4" s="35" t="s">
        <v>81</v>
      </c>
      <c r="E4" s="34" t="s">
        <v>80</v>
      </c>
      <c r="F4" s="34" t="s">
        <v>79</v>
      </c>
    </row>
    <row r="5" spans="1:6" s="31" customFormat="1" x14ac:dyDescent="0.25">
      <c r="A5" s="33" t="s">
        <v>122</v>
      </c>
      <c r="B5" s="49">
        <v>10</v>
      </c>
      <c r="C5" s="181">
        <v>7938328</v>
      </c>
      <c r="D5" s="79">
        <f>+C5*100/C$30</f>
        <v>21.812426760823872</v>
      </c>
      <c r="E5" s="81">
        <v>8.2811527343141567</v>
      </c>
      <c r="F5" s="81">
        <v>110.39435380992764</v>
      </c>
    </row>
    <row r="6" spans="1:6" s="31" customFormat="1" x14ac:dyDescent="0.25">
      <c r="A6" s="32" t="s">
        <v>123</v>
      </c>
      <c r="B6" s="50">
        <v>11</v>
      </c>
      <c r="C6" s="182">
        <v>1136423</v>
      </c>
      <c r="D6" s="80">
        <f t="shared" ref="D6:D30" si="0">+C6*100/C$30</f>
        <v>3.1225899782442537</v>
      </c>
      <c r="E6" s="82">
        <v>6.6951595989112631</v>
      </c>
      <c r="F6" s="82">
        <v>89.251803618298553</v>
      </c>
    </row>
    <row r="7" spans="1:6" s="31" customFormat="1" x14ac:dyDescent="0.25">
      <c r="A7" s="33" t="s">
        <v>121</v>
      </c>
      <c r="B7" s="49">
        <v>12</v>
      </c>
      <c r="C7" s="181">
        <v>0</v>
      </c>
      <c r="D7" s="79">
        <f t="shared" si="0"/>
        <v>0</v>
      </c>
      <c r="E7" s="81">
        <v>0</v>
      </c>
      <c r="F7" s="81">
        <v>0</v>
      </c>
    </row>
    <row r="8" spans="1:6" s="31" customFormat="1" x14ac:dyDescent="0.25">
      <c r="A8" s="32" t="s">
        <v>179</v>
      </c>
      <c r="B8" s="50">
        <v>13</v>
      </c>
      <c r="C8" s="182">
        <v>90457</v>
      </c>
      <c r="D8" s="80">
        <f t="shared" si="0"/>
        <v>0.24855192271015322</v>
      </c>
      <c r="E8" s="82">
        <v>2.0564971186260341</v>
      </c>
      <c r="F8" s="82">
        <v>27.414742585532252</v>
      </c>
    </row>
    <row r="9" spans="1:6" s="31" customFormat="1" x14ac:dyDescent="0.25">
      <c r="A9" s="33" t="s">
        <v>124</v>
      </c>
      <c r="B9" s="49">
        <v>14</v>
      </c>
      <c r="C9" s="181">
        <v>1365046</v>
      </c>
      <c r="D9" s="79">
        <f t="shared" si="0"/>
        <v>3.7507855432725363</v>
      </c>
      <c r="E9" s="81">
        <v>44.217744809044085</v>
      </c>
      <c r="F9" s="81">
        <v>589.45771461259983</v>
      </c>
    </row>
    <row r="10" spans="1:6" s="31" customFormat="1" x14ac:dyDescent="0.25">
      <c r="A10" s="32" t="s">
        <v>78</v>
      </c>
      <c r="B10" s="50">
        <v>15</v>
      </c>
      <c r="C10" s="182">
        <v>164237</v>
      </c>
      <c r="D10" s="80">
        <f t="shared" si="0"/>
        <v>0.45127985816628269</v>
      </c>
      <c r="E10" s="82">
        <v>5.7309222821937578</v>
      </c>
      <c r="F10" s="82">
        <v>76.397753111854968</v>
      </c>
    </row>
    <row r="11" spans="1:6" s="31" customFormat="1" x14ac:dyDescent="0.25">
      <c r="A11" s="33" t="s">
        <v>77</v>
      </c>
      <c r="B11" s="49">
        <v>16</v>
      </c>
      <c r="C11" s="181">
        <v>1219058</v>
      </c>
      <c r="D11" s="79">
        <f t="shared" si="0"/>
        <v>3.3496491127850132</v>
      </c>
      <c r="E11" s="81">
        <v>18.14893537514774</v>
      </c>
      <c r="F11" s="81">
        <v>241.93974647703493</v>
      </c>
    </row>
    <row r="12" spans="1:6" s="31" customFormat="1" x14ac:dyDescent="0.25">
      <c r="A12" s="32" t="s">
        <v>125</v>
      </c>
      <c r="B12" s="50">
        <v>17</v>
      </c>
      <c r="C12" s="182">
        <v>552175</v>
      </c>
      <c r="D12" s="80">
        <f t="shared" si="0"/>
        <v>1.5172309265449755</v>
      </c>
      <c r="E12" s="82">
        <v>3.5301860233978433</v>
      </c>
      <c r="F12" s="82">
        <v>47.060188042059934</v>
      </c>
    </row>
    <row r="13" spans="1:6" s="31" customFormat="1" x14ac:dyDescent="0.25">
      <c r="A13" s="33" t="s">
        <v>126</v>
      </c>
      <c r="B13" s="49">
        <v>18</v>
      </c>
      <c r="C13" s="181">
        <v>146410</v>
      </c>
      <c r="D13" s="79">
        <f t="shared" si="0"/>
        <v>0.40229597492724201</v>
      </c>
      <c r="E13" s="81">
        <v>3.9390723095942413</v>
      </c>
      <c r="F13" s="81">
        <v>52.510967516196864</v>
      </c>
    </row>
    <row r="14" spans="1:6" s="31" customFormat="1" x14ac:dyDescent="0.25">
      <c r="A14" s="32" t="s">
        <v>127</v>
      </c>
      <c r="B14" s="50">
        <v>19</v>
      </c>
      <c r="C14" s="182">
        <v>2533627</v>
      </c>
      <c r="D14" s="80">
        <f t="shared" si="0"/>
        <v>6.9617372042004195</v>
      </c>
      <c r="E14" s="82">
        <v>7.6946569383056715</v>
      </c>
      <c r="F14" s="82">
        <v>102.57589827724411</v>
      </c>
    </row>
    <row r="15" spans="1:6" s="31" customFormat="1" x14ac:dyDescent="0.25">
      <c r="A15" s="33" t="s">
        <v>128</v>
      </c>
      <c r="B15" s="49">
        <v>20</v>
      </c>
      <c r="C15" s="181">
        <v>807894</v>
      </c>
      <c r="D15" s="79">
        <f t="shared" si="0"/>
        <v>2.2198791364515351</v>
      </c>
      <c r="E15" s="81">
        <v>2.0485241388375677</v>
      </c>
      <c r="F15" s="81">
        <v>27.308456422249659</v>
      </c>
    </row>
    <row r="16" spans="1:6" s="31" customFormat="1" x14ac:dyDescent="0.25">
      <c r="A16" s="32" t="s">
        <v>129</v>
      </c>
      <c r="B16" s="50">
        <v>21</v>
      </c>
      <c r="C16" s="182">
        <v>189729</v>
      </c>
      <c r="D16" s="80">
        <f t="shared" si="0"/>
        <v>0.52132513507937095</v>
      </c>
      <c r="E16" s="82">
        <v>2.0272765389453276</v>
      </c>
      <c r="F16" s="82">
        <v>27.025209012695637</v>
      </c>
    </row>
    <row r="17" spans="1:7" s="31" customFormat="1" x14ac:dyDescent="0.25">
      <c r="A17" s="33" t="s">
        <v>101</v>
      </c>
      <c r="B17" s="49">
        <v>22</v>
      </c>
      <c r="C17" s="181">
        <v>916149</v>
      </c>
      <c r="D17" s="79">
        <f t="shared" si="0"/>
        <v>2.5173352580671939</v>
      </c>
      <c r="E17" s="81">
        <v>4.6379926711383952</v>
      </c>
      <c r="F17" s="81">
        <v>61.828131943989284</v>
      </c>
    </row>
    <row r="18" spans="1:7" s="31" customFormat="1" ht="16.5" customHeight="1" x14ac:dyDescent="0.25">
      <c r="A18" s="32" t="s">
        <v>102</v>
      </c>
      <c r="B18" s="50">
        <v>23</v>
      </c>
      <c r="C18" s="182">
        <v>837441</v>
      </c>
      <c r="D18" s="80">
        <f t="shared" si="0"/>
        <v>2.3010664813813571</v>
      </c>
      <c r="E18" s="82">
        <v>4.7327858852108644</v>
      </c>
      <c r="F18" s="82">
        <v>63.091800897918205</v>
      </c>
    </row>
    <row r="19" spans="1:7" s="31" customFormat="1" ht="16.5" customHeight="1" x14ac:dyDescent="0.25">
      <c r="A19" s="33" t="s">
        <v>103</v>
      </c>
      <c r="B19" s="49">
        <v>24</v>
      </c>
      <c r="C19" s="181">
        <v>2577303</v>
      </c>
      <c r="D19" s="79">
        <f t="shared" si="0"/>
        <v>7.081747305975723</v>
      </c>
      <c r="E19" s="81">
        <v>7.839795562655933</v>
      </c>
      <c r="F19" s="81">
        <v>104.51071160119325</v>
      </c>
    </row>
    <row r="20" spans="1:7" s="31" customFormat="1" x14ac:dyDescent="0.25">
      <c r="A20" s="32" t="s">
        <v>76</v>
      </c>
      <c r="B20" s="50">
        <v>25</v>
      </c>
      <c r="C20" s="182">
        <v>1960092</v>
      </c>
      <c r="D20" s="80">
        <f t="shared" si="0"/>
        <v>5.3858146444033039</v>
      </c>
      <c r="E20" s="82">
        <v>5.834559252630422</v>
      </c>
      <c r="F20" s="82">
        <v>77.779316373545214</v>
      </c>
    </row>
    <row r="21" spans="1:7" s="31" customFormat="1" x14ac:dyDescent="0.25">
      <c r="A21" s="33" t="s">
        <v>130</v>
      </c>
      <c r="B21" s="49">
        <v>26</v>
      </c>
      <c r="C21" s="181">
        <v>174363</v>
      </c>
      <c r="D21" s="79">
        <f t="shared" si="0"/>
        <v>0.47910342924826649</v>
      </c>
      <c r="E21" s="81">
        <v>4.6641488114997802</v>
      </c>
      <c r="F21" s="81">
        <v>62.176814102862195</v>
      </c>
      <c r="G21" s="18"/>
    </row>
    <row r="22" spans="1:7" s="31" customFormat="1" x14ac:dyDescent="0.25">
      <c r="A22" s="32" t="s">
        <v>131</v>
      </c>
      <c r="B22" s="50">
        <v>27</v>
      </c>
      <c r="C22" s="182">
        <v>388620</v>
      </c>
      <c r="D22" s="80">
        <f t="shared" si="0"/>
        <v>1.0678250240845899</v>
      </c>
      <c r="E22" s="82">
        <v>2.8879905977929488</v>
      </c>
      <c r="F22" s="82">
        <v>38.499212136425299</v>
      </c>
    </row>
    <row r="23" spans="1:7" s="31" customFormat="1" x14ac:dyDescent="0.25">
      <c r="A23" s="33" t="s">
        <v>75</v>
      </c>
      <c r="B23" s="49">
        <v>28</v>
      </c>
      <c r="C23" s="181">
        <v>832776</v>
      </c>
      <c r="D23" s="79">
        <f t="shared" si="0"/>
        <v>2.2882482946247449</v>
      </c>
      <c r="E23" s="81">
        <v>4.2963256225788946</v>
      </c>
      <c r="F23" s="81">
        <v>57.273438382115863</v>
      </c>
    </row>
    <row r="24" spans="1:7" s="31" customFormat="1" x14ac:dyDescent="0.25">
      <c r="A24" s="32" t="s">
        <v>132</v>
      </c>
      <c r="B24" s="50">
        <v>29</v>
      </c>
      <c r="C24" s="182">
        <v>7805612</v>
      </c>
      <c r="D24" s="80">
        <f t="shared" si="0"/>
        <v>21.447758277739084</v>
      </c>
      <c r="E24" s="82">
        <v>15.685429886541643</v>
      </c>
      <c r="F24" s="82">
        <v>209.09925853445819</v>
      </c>
    </row>
    <row r="25" spans="1:7" s="31" customFormat="1" x14ac:dyDescent="0.25">
      <c r="A25" s="33" t="s">
        <v>133</v>
      </c>
      <c r="B25" s="49">
        <v>30</v>
      </c>
      <c r="C25" s="181">
        <v>507107</v>
      </c>
      <c r="D25" s="79">
        <f t="shared" si="0"/>
        <v>1.3933959767599817</v>
      </c>
      <c r="E25" s="81">
        <v>5.0523142936476919</v>
      </c>
      <c r="F25" s="81">
        <v>67.351368775121429</v>
      </c>
    </row>
    <row r="26" spans="1:7" s="31" customFormat="1" x14ac:dyDescent="0.25">
      <c r="A26" s="32" t="s">
        <v>134</v>
      </c>
      <c r="B26" s="50">
        <v>31</v>
      </c>
      <c r="C26" s="182">
        <v>558124</v>
      </c>
      <c r="D26" s="80">
        <f t="shared" si="0"/>
        <v>1.5335772058622501</v>
      </c>
      <c r="E26" s="82">
        <v>8.3229505969644677</v>
      </c>
      <c r="F26" s="82">
        <v>110.95155257028831</v>
      </c>
    </row>
    <row r="27" spans="1:7" s="31" customFormat="1" x14ac:dyDescent="0.25">
      <c r="A27" s="33" t="s">
        <v>135</v>
      </c>
      <c r="B27" s="49">
        <v>32</v>
      </c>
      <c r="C27" s="181">
        <v>128903</v>
      </c>
      <c r="D27" s="79">
        <f t="shared" si="0"/>
        <v>0.3541913670927278</v>
      </c>
      <c r="E27" s="81">
        <v>3.2446834619387852</v>
      </c>
      <c r="F27" s="81">
        <v>43.254211773471987</v>
      </c>
    </row>
    <row r="28" spans="1:7" s="31" customFormat="1" ht="18" customHeight="1" x14ac:dyDescent="0.25">
      <c r="A28" s="32" t="s">
        <v>104</v>
      </c>
      <c r="B28" s="50">
        <v>33</v>
      </c>
      <c r="C28" s="182">
        <v>1021854</v>
      </c>
      <c r="D28" s="80">
        <f t="shared" si="0"/>
        <v>2.8077846538030324</v>
      </c>
      <c r="E28" s="82">
        <v>7.1013770508937792</v>
      </c>
      <c r="F28" s="82">
        <v>94.6670054092409</v>
      </c>
    </row>
    <row r="29" spans="1:7" s="31" customFormat="1" x14ac:dyDescent="0.25">
      <c r="A29" s="33" t="s">
        <v>105</v>
      </c>
      <c r="B29" s="49">
        <v>35</v>
      </c>
      <c r="C29" s="181">
        <v>2541876</v>
      </c>
      <c r="D29" s="79">
        <f t="shared" si="0"/>
        <v>6.9844032754877281</v>
      </c>
      <c r="E29" s="81">
        <v>8.9122433936701544</v>
      </c>
      <c r="F29" s="81">
        <v>118.80729434734866</v>
      </c>
    </row>
    <row r="30" spans="1:7" x14ac:dyDescent="0.25">
      <c r="A30" s="30" t="s">
        <v>14</v>
      </c>
      <c r="B30" s="51"/>
      <c r="C30" s="183">
        <v>36393603</v>
      </c>
      <c r="D30" s="41">
        <f t="shared" si="0"/>
        <v>100</v>
      </c>
      <c r="E30" s="83">
        <v>7.5014277891170931</v>
      </c>
      <c r="F30" s="83"/>
    </row>
    <row r="31" spans="1:7" ht="3.95" customHeight="1" x14ac:dyDescent="0.25"/>
    <row r="32" spans="1:7" x14ac:dyDescent="0.25">
      <c r="A32" s="27" t="s">
        <v>106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14BB6-432A-4415-A48F-162C9E7E84B7}">
  <dimension ref="A1:D10"/>
  <sheetViews>
    <sheetView showGridLines="0" tabSelected="1" workbookViewId="0">
      <selection sqref="A1:D10"/>
    </sheetView>
  </sheetViews>
  <sheetFormatPr baseColWidth="10" defaultRowHeight="16.5" x14ac:dyDescent="0.25"/>
  <cols>
    <col min="1" max="1" width="26.54296875" style="90" customWidth="1"/>
    <col min="2" max="4" width="11.6328125" style="90" customWidth="1"/>
    <col min="5" max="16384" width="10.90625" style="90"/>
  </cols>
  <sheetData>
    <row r="1" spans="1:4" x14ac:dyDescent="0.25">
      <c r="A1" s="27" t="s">
        <v>145</v>
      </c>
    </row>
    <row r="2" spans="1:4" x14ac:dyDescent="0.25">
      <c r="A2" s="28" t="s">
        <v>182</v>
      </c>
    </row>
    <row r="3" spans="1:4" x14ac:dyDescent="0.25">
      <c r="A3" s="90" t="s">
        <v>183</v>
      </c>
    </row>
    <row r="5" spans="1:4" ht="49.5" x14ac:dyDescent="0.25">
      <c r="A5" s="184"/>
      <c r="B5" s="35" t="s">
        <v>146</v>
      </c>
      <c r="C5" s="35" t="s">
        <v>147</v>
      </c>
      <c r="D5" s="34" t="s">
        <v>172</v>
      </c>
    </row>
    <row r="6" spans="1:4" x14ac:dyDescent="0.25">
      <c r="A6" s="185" t="s">
        <v>181</v>
      </c>
      <c r="B6" s="190">
        <v>834</v>
      </c>
      <c r="C6" s="194">
        <v>398</v>
      </c>
      <c r="D6" s="193">
        <v>101</v>
      </c>
    </row>
    <row r="7" spans="1:4" x14ac:dyDescent="0.25">
      <c r="A7" s="189" t="s">
        <v>180</v>
      </c>
      <c r="B7" s="191">
        <f>+B8-B6</f>
        <v>1058</v>
      </c>
      <c r="C7" s="195">
        <f>+C8-C6</f>
        <v>505</v>
      </c>
      <c r="D7" s="195"/>
    </row>
    <row r="8" spans="1:4" x14ac:dyDescent="0.25">
      <c r="A8" s="184" t="s">
        <v>14</v>
      </c>
      <c r="B8" s="192">
        <v>1892</v>
      </c>
      <c r="C8" s="196">
        <v>903</v>
      </c>
      <c r="D8" s="196">
        <v>101</v>
      </c>
    </row>
    <row r="9" spans="1:4" ht="3.95" customHeight="1" x14ac:dyDescent="0.25">
      <c r="A9" s="188"/>
      <c r="B9" s="187"/>
      <c r="D9" s="186"/>
    </row>
    <row r="10" spans="1:4" x14ac:dyDescent="0.25">
      <c r="A10" s="90" t="s">
        <v>148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C1 C</vt:lpstr>
      <vt:lpstr>C2 C</vt:lpstr>
      <vt:lpstr>C3 C</vt:lpstr>
      <vt:lpstr>C4 C</vt:lpstr>
      <vt:lpstr>C5 C</vt:lpstr>
      <vt:lpstr>C6 C</vt:lpstr>
      <vt:lpstr>C7 C</vt:lpstr>
      <vt:lpstr>C8 C</vt:lpstr>
      <vt:lpstr>C9C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Sande</dc:creator>
  <cp:lastModifiedBy>Manuel López Sande</cp:lastModifiedBy>
  <cp:revision>4</cp:revision>
  <cp:lastPrinted>1601-01-01T00:00:00Z</cp:lastPrinted>
  <dcterms:created xsi:type="dcterms:W3CDTF">2017-05-30T16:39:23Z</dcterms:created>
  <dcterms:modified xsi:type="dcterms:W3CDTF">2023-05-22T12:44:27Z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